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1-1" sheetId="1" r:id="rId1"/>
    <sheet name="2-1" sheetId="2" r:id="rId2"/>
    <sheet name="الحريق تصنيف الخسائر البشر (2)" sheetId="3" r:id="rId3"/>
    <sheet name="حريق نوعية " sheetId="4" r:id="rId4"/>
    <sheet name="حريق اسباب" sheetId="5" r:id="rId5"/>
    <sheet name="تقاطع اسباب مع نوعية حريق" sheetId="6" r:id="rId6"/>
    <sheet name="تقاع نوعيه المحترق مع الاسباب" sheetId="7" r:id="rId7"/>
    <sheet name="حريق اشهر" sheetId="8" r:id="rId8"/>
    <sheet name="ن ح مقارنه" sheetId="9" r:id="rId9"/>
    <sheet name="سبب ح مقارنه " sheetId="10" r:id="rId10"/>
    <sheet name="1-2" sheetId="11" r:id="rId11"/>
    <sheet name="2-2" sheetId="12" r:id="rId12"/>
    <sheet name="الانقاذ تصنيف الخسائر البشر (3)" sheetId="13" r:id="rId13"/>
    <sheet name="انقاذ نوعية" sheetId="14" r:id="rId14"/>
    <sheet name="انقاذ اسباب " sheetId="15" r:id="rId15"/>
    <sheet name="الوفيات والاصابات لنوعية المنقذ" sheetId="16" r:id="rId16"/>
    <sheet name="الوفيات والاصابات لأسباب الانقا" sheetId="17" r:id="rId17"/>
    <sheet name="انقاذ اشهر" sheetId="18" r:id="rId18"/>
    <sheet name="نوعية إنقاذ مقارنة" sheetId="19" r:id="rId19"/>
    <sheet name="سبب انقاذ مقارنه  " sheetId="20" r:id="rId20"/>
    <sheet name="1-3" sheetId="21" r:id="rId21"/>
    <sheet name="الاسعاف  الوفيات والاصابات" sheetId="22" r:id="rId22"/>
    <sheet name="اسعاف نوعية" sheetId="23" r:id="rId23"/>
    <sheet name="اسعاف اسباب" sheetId="24" r:id="rId24"/>
    <sheet name="اسعاف سبب ونوعية" sheetId="25" r:id="rId25"/>
    <sheet name="إسعاف اشهر" sheetId="26" r:id="rId26"/>
  </sheets>
  <definedNames>
    <definedName name="_xlnm.Print_Area" localSheetId="20">'1-3'!$B$4:$E$27</definedName>
    <definedName name="_xlnm.Print_Area" localSheetId="22">'اسعاف نوعية'!$B$1:$L$17</definedName>
    <definedName name="_xlnm.Print_Area" localSheetId="21">'الاسعاف  الوفيات والاصابات'!$A$4:$J$38</definedName>
    <definedName name="_xlnm.Print_Area" localSheetId="25">'إسعاف اشهر'!$B$6:$O$23</definedName>
  </definedNames>
  <calcPr fullCalcOnLoad="1"/>
</workbook>
</file>

<file path=xl/sharedStrings.xml><?xml version="1.0" encoding="utf-8"?>
<sst xmlns="http://schemas.openxmlformats.org/spreadsheetml/2006/main" count="684" uniqueCount="211">
  <si>
    <t xml:space="preserve">منطقه القصيم </t>
  </si>
  <si>
    <t>الحدود الشماليه</t>
  </si>
  <si>
    <t>المجموع</t>
  </si>
  <si>
    <t>عدد الحوادث</t>
  </si>
  <si>
    <t>النسبة</t>
  </si>
  <si>
    <t>المتوفون</t>
  </si>
  <si>
    <t>المصابون</t>
  </si>
  <si>
    <t>التغير</t>
  </si>
  <si>
    <t>جدول (1-1)</t>
  </si>
  <si>
    <t>عدد العمليات</t>
  </si>
  <si>
    <t>متوفون</t>
  </si>
  <si>
    <t>مصابون</t>
  </si>
  <si>
    <t>الخسائر البشرية</t>
  </si>
  <si>
    <t>العام</t>
  </si>
  <si>
    <t>جدول (1-2)</t>
  </si>
  <si>
    <t>جدول (2-2)</t>
  </si>
  <si>
    <t xml:space="preserve"> الرياض</t>
  </si>
  <si>
    <t xml:space="preserve"> الشرقيه</t>
  </si>
  <si>
    <t xml:space="preserve"> مكه المكرمه</t>
  </si>
  <si>
    <t xml:space="preserve"> عسير </t>
  </si>
  <si>
    <t xml:space="preserve"> الباحه</t>
  </si>
  <si>
    <t xml:space="preserve"> نجران</t>
  </si>
  <si>
    <t xml:space="preserve"> تبوك</t>
  </si>
  <si>
    <t xml:space="preserve"> حائل</t>
  </si>
  <si>
    <t xml:space="preserve"> الجوف</t>
  </si>
  <si>
    <t xml:space="preserve"> المدينه المنورة</t>
  </si>
  <si>
    <t>جدول (3-1)</t>
  </si>
  <si>
    <t>الخسائر الماديه بالريالات</t>
  </si>
  <si>
    <t xml:space="preserve">       الخسائر المادية  بالريالات             </t>
  </si>
  <si>
    <t>جدول (2-1)</t>
  </si>
  <si>
    <t>جازان</t>
  </si>
  <si>
    <t xml:space="preserve">  الخسائر المادية بالريالات   </t>
  </si>
  <si>
    <t>جدول (3-2)</t>
  </si>
  <si>
    <t>جدول رقم (1-6)</t>
  </si>
  <si>
    <t>النوعيه</t>
  </si>
  <si>
    <t>الأسباب</t>
  </si>
  <si>
    <t>التماس كهربائي</t>
  </si>
  <si>
    <t>عبث أطفال</t>
  </si>
  <si>
    <t>مصدر حراري متوهج وبطيء</t>
  </si>
  <si>
    <t>احتراق مواقد</t>
  </si>
  <si>
    <t>احتراق وسائل النقل</t>
  </si>
  <si>
    <t>تسرب مواد بتروليه</t>
  </si>
  <si>
    <t>اشتعال ذاتي</t>
  </si>
  <si>
    <t>ظواهر طبيعيه قدريه</t>
  </si>
  <si>
    <t>الانفجار الغازي أو الغباري</t>
  </si>
  <si>
    <t>تفاعل مواد كيميائيه</t>
  </si>
  <si>
    <t>جنائي</t>
  </si>
  <si>
    <t>التخلص من النفايات والمخلفات</t>
  </si>
  <si>
    <t>وفاة</t>
  </si>
  <si>
    <t>الخسائر الماديه</t>
  </si>
  <si>
    <t>ذكر</t>
  </si>
  <si>
    <t>انثى</t>
  </si>
  <si>
    <t>السكنيه</t>
  </si>
  <si>
    <t>زراعيه وحيوانيه</t>
  </si>
  <si>
    <t>محلات تجاريه</t>
  </si>
  <si>
    <t>المنشات البتروليه</t>
  </si>
  <si>
    <t>الصناعيه</t>
  </si>
  <si>
    <t>المصانع</t>
  </si>
  <si>
    <t>الترويحيه</t>
  </si>
  <si>
    <t>الصحيه</t>
  </si>
  <si>
    <t>المستودعات والتخزين</t>
  </si>
  <si>
    <t>التعليميه</t>
  </si>
  <si>
    <t>وسائل النقل</t>
  </si>
  <si>
    <t>الدوائر الحكوميه</t>
  </si>
  <si>
    <t>المؤسسات والشركات الأهليه</t>
  </si>
  <si>
    <t>الحوادث الكهربائيه</t>
  </si>
  <si>
    <t>المعدات الثقيله</t>
  </si>
  <si>
    <t>النفايات والمخلفات</t>
  </si>
  <si>
    <t>جدول رقم ( 1-3 )</t>
  </si>
  <si>
    <t>اصابات</t>
  </si>
  <si>
    <t>مجموع</t>
  </si>
  <si>
    <t>وفيات</t>
  </si>
  <si>
    <t xml:space="preserve">مجموع </t>
  </si>
  <si>
    <t xml:space="preserve">ذكر </t>
  </si>
  <si>
    <t>الاصابات</t>
  </si>
  <si>
    <t>الوفيات</t>
  </si>
  <si>
    <t>الرياض</t>
  </si>
  <si>
    <t>الشرقيه</t>
  </si>
  <si>
    <t>مكه المكرمه</t>
  </si>
  <si>
    <t>عسير</t>
  </si>
  <si>
    <t>المدينه  المنوره</t>
  </si>
  <si>
    <t>القصيم</t>
  </si>
  <si>
    <t>الباحه</t>
  </si>
  <si>
    <t>نجران</t>
  </si>
  <si>
    <t>تبوك</t>
  </si>
  <si>
    <t>حائل</t>
  </si>
  <si>
    <t>الجوف</t>
  </si>
  <si>
    <t>جدول رقم (1-7)</t>
  </si>
  <si>
    <t>الاسباب</t>
  </si>
  <si>
    <t>النوعية</t>
  </si>
  <si>
    <t>المنشأت البتروليه</t>
  </si>
  <si>
    <t xml:space="preserve">الصناعيه </t>
  </si>
  <si>
    <t>المؤسسات والشركات الاهليه</t>
  </si>
  <si>
    <t>عبث اطفال</t>
  </si>
  <si>
    <t>مصدر حراري متوهج وبطىء</t>
  </si>
  <si>
    <t>الانفجار الغازي او الغباري</t>
  </si>
  <si>
    <t>جدول (2- 6 )</t>
  </si>
  <si>
    <t>الخسائر المادية بالريال</t>
  </si>
  <si>
    <t>اصابه</t>
  </si>
  <si>
    <t>غرق</t>
  </si>
  <si>
    <t>تصادم</t>
  </si>
  <si>
    <t>انهيــــــــــار</t>
  </si>
  <si>
    <t>احتجاز</t>
  </si>
  <si>
    <t xml:space="preserve">  سقوط </t>
  </si>
  <si>
    <t>مهنية</t>
  </si>
  <si>
    <t>البحث عن مفقودين</t>
  </si>
  <si>
    <t>الحوادث الفرديه</t>
  </si>
  <si>
    <t>جدول (2- 3 )</t>
  </si>
  <si>
    <t>جدول (3-5)</t>
  </si>
  <si>
    <t>السبب</t>
  </si>
  <si>
    <t>جروح</t>
  </si>
  <si>
    <t>نزيف</t>
  </si>
  <si>
    <t>اغماء</t>
  </si>
  <si>
    <t>حروق</t>
  </si>
  <si>
    <t>كسور</t>
  </si>
  <si>
    <t>توقف تنفس</t>
  </si>
  <si>
    <t>صدمة</t>
  </si>
  <si>
    <t>اختناق</t>
  </si>
  <si>
    <t>اخـــرى</t>
  </si>
  <si>
    <t>جدول (3-4)</t>
  </si>
  <si>
    <t>الشرقية</t>
  </si>
  <si>
    <t>مكة المكرمة</t>
  </si>
  <si>
    <t>المدينة المنورة</t>
  </si>
  <si>
    <t>الباحة</t>
  </si>
  <si>
    <t>الحدود الشمالية</t>
  </si>
  <si>
    <t>جدول (3-3)</t>
  </si>
  <si>
    <t>جدول (2-4)</t>
  </si>
  <si>
    <t>انهيار</t>
  </si>
  <si>
    <t>سقوط</t>
  </si>
  <si>
    <t>حوادث مهنيه</t>
  </si>
  <si>
    <t>البحث عن المفقودين</t>
  </si>
  <si>
    <t>جدول (2-5)</t>
  </si>
  <si>
    <t>الحوادث الفردية</t>
  </si>
  <si>
    <t>جدول (1-4)</t>
  </si>
  <si>
    <t>السكنية</t>
  </si>
  <si>
    <t>جدول (1-5)</t>
  </si>
  <si>
    <t>تفاعل مواد كميائيه</t>
  </si>
  <si>
    <t>شهر</t>
  </si>
  <si>
    <t>محرم</t>
  </si>
  <si>
    <t xml:space="preserve">صفر </t>
  </si>
  <si>
    <t>ربيع أول</t>
  </si>
  <si>
    <t>ربيع ثاني</t>
  </si>
  <si>
    <t>جماد اول</t>
  </si>
  <si>
    <t>جماد ثاني</t>
  </si>
  <si>
    <t>رجب</t>
  </si>
  <si>
    <t>شعبان</t>
  </si>
  <si>
    <t>رمضان</t>
  </si>
  <si>
    <t>شوال</t>
  </si>
  <si>
    <t>ذوالقعدة</t>
  </si>
  <si>
    <t>ذو الحجة</t>
  </si>
  <si>
    <t>جدول ( 1-8 )</t>
  </si>
  <si>
    <t>(1-9)</t>
  </si>
  <si>
    <t>(1-10)</t>
  </si>
  <si>
    <t>حوادث مهنية</t>
  </si>
  <si>
    <t>إصابه</t>
  </si>
  <si>
    <t>إختناق</t>
  </si>
  <si>
    <t>كدمات</t>
  </si>
  <si>
    <t>ضربة شمس</t>
  </si>
  <si>
    <t>اخــــرى</t>
  </si>
  <si>
    <t>إغمـــــاء</t>
  </si>
  <si>
    <t>صدمــــه</t>
  </si>
  <si>
    <t>الإنفجار الغازي او الغباري</t>
  </si>
  <si>
    <t>الالتماس الكهربائي</t>
  </si>
  <si>
    <t>الوحدات الكهربائيه</t>
  </si>
  <si>
    <t>مكان السقوط</t>
  </si>
  <si>
    <t>المسطحات المائية</t>
  </si>
  <si>
    <t>مكان الإنهيار</t>
  </si>
  <si>
    <t>مكان الإحتجاز</t>
  </si>
  <si>
    <t>الحوادث مهنيه</t>
  </si>
  <si>
    <t>الحوادث مهنية</t>
  </si>
  <si>
    <t>(2-9)</t>
  </si>
  <si>
    <t>(2-10)</t>
  </si>
  <si>
    <t>الحوادث المهنية</t>
  </si>
  <si>
    <t>جدول (2- 7 )</t>
  </si>
  <si>
    <t>جدول ( 2-8 )</t>
  </si>
  <si>
    <t>إصابة</t>
  </si>
  <si>
    <t>إصابات</t>
  </si>
  <si>
    <t>جدول ( 3-6 )</t>
  </si>
  <si>
    <t>المنطقة</t>
  </si>
  <si>
    <t>المنطقه</t>
  </si>
  <si>
    <t>1429هـ</t>
  </si>
  <si>
    <t>تحت الإجــراء</t>
  </si>
  <si>
    <t>تحت الاجراء</t>
  </si>
  <si>
    <t>تحت الاجـــراء</t>
  </si>
  <si>
    <t>جدول يوضح مقارنة لعمليات اطفاء حوادث الحريق والخسائر البشرية والمادية  لعامي 1430/1429 هـ</t>
  </si>
  <si>
    <t>1430هـ</t>
  </si>
  <si>
    <t>جدول يوضح مقارنة عمليات إطفاء حوادث الحريق  والخسائر  البشرية والماديه  ونسبة التغير لعامي 1429 / 1430 هـ موزعة على المناطق</t>
  </si>
  <si>
    <t xml:space="preserve">جدول يوضح الخسائر البشرية في حوادث الحريق لعام 1430 هـ موزعه على المناطق </t>
  </si>
  <si>
    <t>جدول يوضح  عمليات اطفاء حوادث الحريق حسب نوع المحترق لعام 1430 هـ موزعة على المناطق</t>
  </si>
  <si>
    <t>جدول يوضح  عمليات اطفاء حوادث الحريق حسب مسببات الحوادث خلال عام 1430 هـ موزعة على المناطق</t>
  </si>
  <si>
    <t>جدول يوضح نوعية المحترق موزعة حسب اسباب حوادث الحريق لعام 1430 هـ</t>
  </si>
  <si>
    <t>جدول يوضح عمليات اطفاء حوادث الحريق خلال عام 1430 هـ موزعة على المناطق حسب الأشهر</t>
  </si>
  <si>
    <t>جدول يوضح مقارنة ونسبة التغير في نوعية المحترق لحوادث الحريق لعامي 1429/ 1430 هـ</t>
  </si>
  <si>
    <t>جدول يوضح مقارنة ونسبة التغير لأسباب حوادث الحريق لعامي 1429 / 1430 هـ</t>
  </si>
  <si>
    <t>جدول يوضح عمليات الأنقاذ والخسائر البشرية والمادية  لعامي 1430/1429 هـ</t>
  </si>
  <si>
    <t>جدول يوضح توزيع عمليات الأنقاذ والخسائر البشرية والماديه  ونسبة التغير لعامي 1429 /1430هـ حسب المناطق</t>
  </si>
  <si>
    <t>جدول يوضح  الخسائر البشرية ( ذكر - أنثى ) لعمليات الأنقاذ موزعة على المناطق خلال عام 1430 هـ</t>
  </si>
  <si>
    <t>جدول يوضح  عمليات الأنقاذ حسب نوع العملية خلال عام 1430 هـ  موزعة على المناطق</t>
  </si>
  <si>
    <t>جدول يوضح  عمليات الأنقاذ حسب الاسباب خلال عام 1430 هـ موزعة على المناطق</t>
  </si>
  <si>
    <t xml:space="preserve">جدول يوضح  الخسائر البشرية  والمادية لعمليات الأنقاذ لعام 1430هـ موزعة حسب النوعية  </t>
  </si>
  <si>
    <t xml:space="preserve">جدول يوضح  الخسائر البشرية  والمادية لعمليات الأنقاذ لعام 1430هـ موزعة حسب الأسباب  </t>
  </si>
  <si>
    <t>جدول يوضح مقارنة ونسبة التغير لأسباب عمليات الانقاذ لعامي 1429 / 1430 هـ</t>
  </si>
  <si>
    <t xml:space="preserve">جدول يوضح مقارنة لعمليات الأسعاف والخسائر البشرية لعامي1429 هـ / 1430هـ </t>
  </si>
  <si>
    <t>جدول   يوضح مقارنة لعمليات الاسعاف والخسائر البشرية ونسبة التغير لعامي 1429 / 1430 هـ موزعة على المناطق</t>
  </si>
  <si>
    <t xml:space="preserve">جدول يوضح  عمليات الأسعاف حسب نوعية الخدمة الاسعافيه المقدمة موزعة على المناطق لعام 1430 هـ </t>
  </si>
  <si>
    <t>جدول يوضح  عمليات الخدمة الأسعافية المقدمه حسب الأسباب موزعة على المناطق  لعام 1430 هـ</t>
  </si>
  <si>
    <t>جدول يوضح أسباب ونوعية الخدمة الاسعافيه المقدمة لعام 1430 هـ</t>
  </si>
  <si>
    <t>جدول يوضح  عمليات الاسعاف خلال عام 1430 هـ موزعة على المناطق حسب الأشهر</t>
  </si>
  <si>
    <t>جدول يوضح مقارنة ونسبة التغير لنوعية عمليات الانقاذ لعامي 1429 / 1430 هـ</t>
  </si>
  <si>
    <t>جدول يوضح عدد عمليات  الانقــــــــاذ خلال عام 1430هـ موزعة على المناطق حسب الاشهر</t>
  </si>
  <si>
    <t>جدول يوضح اسباب حوادث الحريق موزعة حسب نوعية المحترق لعام 1430 هـ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</si>
</sst>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ر.س.&quot;\ #,##0.00_-"/>
    <numFmt numFmtId="174" formatCode="#,##0.00_ ;[Red]\-#,##0.00\ "/>
    <numFmt numFmtId="175" formatCode="#,##0_ ;[Red]\-#,##0\ 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dalu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26"/>
      <name val="Andalus"/>
      <family val="0"/>
    </font>
    <font>
      <b/>
      <sz val="28"/>
      <name val="Andalus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name val="Andalus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vertAlign val="subscript"/>
      <sz val="16"/>
      <name val="Arial"/>
      <family val="2"/>
    </font>
    <font>
      <b/>
      <sz val="14"/>
      <color indexed="8"/>
      <name val="Arial"/>
      <family val="2"/>
    </font>
    <font>
      <b/>
      <vertAlign val="subscript"/>
      <sz val="16"/>
      <color indexed="8"/>
      <name val="Arial"/>
      <family val="2"/>
    </font>
    <font>
      <sz val="4.5"/>
      <name val="Arial"/>
      <family val="0"/>
    </font>
    <font>
      <sz val="4.25"/>
      <name val="Arial"/>
      <family val="0"/>
    </font>
    <font>
      <b/>
      <sz val="9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vertAlign val="subscript"/>
      <sz val="18"/>
      <name val="Arial"/>
      <family val="2"/>
    </font>
    <font>
      <b/>
      <vertAlign val="subscript"/>
      <sz val="1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vertAlign val="superscript"/>
      <sz val="16"/>
      <name val="Arial"/>
      <family val="2"/>
    </font>
    <font>
      <b/>
      <sz val="13"/>
      <color indexed="8"/>
      <name val="Arial"/>
      <family val="2"/>
    </font>
    <font>
      <b/>
      <vertAlign val="subscript"/>
      <sz val="24"/>
      <color indexed="8"/>
      <name val="Albertus Medium"/>
      <family val="2"/>
    </font>
    <font>
      <b/>
      <vertAlign val="subscript"/>
      <sz val="22"/>
      <color indexed="8"/>
      <name val="Arial"/>
      <family val="2"/>
    </font>
    <font>
      <b/>
      <vertAlign val="subscript"/>
      <sz val="20"/>
      <name val="Arial"/>
      <family val="2"/>
    </font>
    <font>
      <b/>
      <sz val="18"/>
      <name val="AngsanaUPC"/>
      <family val="1"/>
    </font>
    <font>
      <b/>
      <vertAlign val="superscript"/>
      <sz val="18"/>
      <name val="AngsanaUPC"/>
      <family val="1"/>
    </font>
    <font>
      <b/>
      <vertAlign val="superscript"/>
      <sz val="24"/>
      <name val="AngsanaUPC"/>
      <family val="1"/>
    </font>
    <font>
      <b/>
      <vertAlign val="superscript"/>
      <sz val="1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6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uble"/>
      <top style="double"/>
      <bottom style="medium"/>
    </border>
    <border>
      <left style="thin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/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double"/>
      <top style="medium">
        <color indexed="8"/>
      </top>
      <bottom style="medium"/>
    </border>
    <border>
      <left style="medium"/>
      <right style="double"/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medium"/>
    </border>
    <border>
      <left style="double">
        <color indexed="8"/>
      </left>
      <right style="double">
        <color indexed="53"/>
      </right>
      <top style="double">
        <color indexed="8"/>
      </top>
      <bottom style="double">
        <color indexed="8"/>
      </bottom>
    </border>
    <border>
      <left style="double">
        <color indexed="5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/>
      <top style="double"/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>
        <color indexed="47"/>
      </right>
      <top style="double"/>
      <bottom style="double"/>
    </border>
    <border>
      <left style="double">
        <color indexed="47"/>
      </left>
      <right style="double"/>
      <top style="double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 style="double">
        <color indexed="53"/>
      </right>
      <top style="double"/>
      <bottom style="double"/>
    </border>
    <border>
      <left style="double">
        <color indexed="53"/>
      </left>
      <right style="double"/>
      <top style="double"/>
      <bottom style="double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47"/>
      </left>
      <right>
        <color indexed="63"/>
      </right>
      <top style="double"/>
      <bottom style="double"/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9" fontId="4" fillId="3" borderId="1" xfId="0" applyNumberFormat="1" applyFont="1" applyFill="1" applyBorder="1" applyAlignment="1">
      <alignment horizontal="center" vertical="center" readingOrder="2"/>
    </xf>
    <xf numFmtId="9" fontId="4" fillId="4" borderId="1" xfId="0" applyNumberFormat="1" applyFont="1" applyFill="1" applyBorder="1" applyAlignment="1">
      <alignment horizontal="center" vertical="center" readingOrder="2"/>
    </xf>
    <xf numFmtId="9" fontId="4" fillId="5" borderId="1" xfId="0" applyNumberFormat="1" applyFont="1" applyFill="1" applyBorder="1" applyAlignment="1">
      <alignment horizontal="center" vertical="center" readingOrder="2"/>
    </xf>
    <xf numFmtId="0" fontId="16" fillId="6" borderId="2" xfId="0" applyFont="1" applyFill="1" applyBorder="1" applyAlignment="1">
      <alignment horizontal="center" vertical="center" readingOrder="2"/>
    </xf>
    <xf numFmtId="0" fontId="14" fillId="0" borderId="0" xfId="0" applyFont="1" applyAlignment="1">
      <alignment readingOrder="2"/>
    </xf>
    <xf numFmtId="0" fontId="15" fillId="0" borderId="0" xfId="0" applyFont="1" applyAlignment="1">
      <alignment readingOrder="2"/>
    </xf>
    <xf numFmtId="0" fontId="17" fillId="7" borderId="2" xfId="0" applyFont="1" applyFill="1" applyBorder="1" applyAlignment="1">
      <alignment horizontal="center" vertical="center" readingOrder="2"/>
    </xf>
    <xf numFmtId="0" fontId="17" fillId="7" borderId="3" xfId="0" applyFont="1" applyFill="1" applyBorder="1" applyAlignment="1">
      <alignment horizontal="center" vertical="center" readingOrder="2"/>
    </xf>
    <xf numFmtId="0" fontId="17" fillId="8" borderId="4" xfId="0" applyFont="1" applyFill="1" applyBorder="1" applyAlignment="1">
      <alignment horizontal="center" vertical="center" readingOrder="2"/>
    </xf>
    <xf numFmtId="0" fontId="17" fillId="8" borderId="5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 vertical="center" readingOrder="2"/>
    </xf>
    <xf numFmtId="0" fontId="17" fillId="5" borderId="8" xfId="0" applyFont="1" applyFill="1" applyBorder="1" applyAlignment="1">
      <alignment horizontal="center" vertical="center" readingOrder="2"/>
    </xf>
    <xf numFmtId="0" fontId="17" fillId="10" borderId="9" xfId="0" applyFont="1" applyFill="1" applyBorder="1" applyAlignment="1">
      <alignment horizontal="center" vertical="center" readingOrder="2"/>
    </xf>
    <xf numFmtId="0" fontId="17" fillId="10" borderId="10" xfId="0" applyFont="1" applyFill="1" applyBorder="1" applyAlignment="1">
      <alignment horizontal="center" vertical="center" readingOrder="2"/>
    </xf>
    <xf numFmtId="0" fontId="17" fillId="9" borderId="11" xfId="0" applyFont="1" applyFill="1" applyBorder="1" applyAlignment="1">
      <alignment horizontal="center" vertical="center" readingOrder="2"/>
    </xf>
    <xf numFmtId="0" fontId="17" fillId="5" borderId="12" xfId="0" applyFont="1" applyFill="1" applyBorder="1" applyAlignment="1">
      <alignment horizontal="center" vertical="center" readingOrder="2"/>
    </xf>
    <xf numFmtId="0" fontId="17" fillId="10" borderId="13" xfId="0" applyFont="1" applyFill="1" applyBorder="1" applyAlignment="1">
      <alignment horizontal="center" vertical="center" readingOrder="2"/>
    </xf>
    <xf numFmtId="0" fontId="17" fillId="10" borderId="14" xfId="0" applyFont="1" applyFill="1" applyBorder="1" applyAlignment="1">
      <alignment horizontal="center" vertical="center" readingOrder="2"/>
    </xf>
    <xf numFmtId="0" fontId="17" fillId="9" borderId="15" xfId="0" applyFont="1" applyFill="1" applyBorder="1" applyAlignment="1">
      <alignment horizontal="center" vertical="center" readingOrder="2"/>
    </xf>
    <xf numFmtId="9" fontId="17" fillId="5" borderId="15" xfId="0" applyNumberFormat="1" applyFont="1" applyFill="1" applyBorder="1" applyAlignment="1">
      <alignment horizontal="center" vertical="center" readingOrder="2"/>
    </xf>
    <xf numFmtId="9" fontId="17" fillId="10" borderId="15" xfId="0" applyNumberFormat="1" applyFont="1" applyFill="1" applyBorder="1" applyAlignment="1">
      <alignment horizontal="center" vertical="center" readingOrder="2"/>
    </xf>
    <xf numFmtId="0" fontId="18" fillId="0" borderId="0" xfId="0" applyFont="1" applyAlignment="1">
      <alignment horizontal="center" vertical="center"/>
    </xf>
    <xf numFmtId="0" fontId="16" fillId="6" borderId="1" xfId="0" applyFont="1" applyFill="1" applyBorder="1" applyAlignment="1">
      <alignment horizontal="center" vertical="center" readingOrder="2"/>
    </xf>
    <xf numFmtId="0" fontId="17" fillId="7" borderId="16" xfId="0" applyFont="1" applyFill="1" applyBorder="1" applyAlignment="1">
      <alignment horizontal="center" vertical="center" readingOrder="2"/>
    </xf>
    <xf numFmtId="9" fontId="17" fillId="11" borderId="16" xfId="0" applyNumberFormat="1" applyFont="1" applyFill="1" applyBorder="1" applyAlignment="1">
      <alignment horizontal="center" vertical="center" readingOrder="2"/>
    </xf>
    <xf numFmtId="9" fontId="17" fillId="11" borderId="17" xfId="0" applyNumberFormat="1" applyFont="1" applyFill="1" applyBorder="1" applyAlignment="1">
      <alignment horizontal="center" vertical="center" readingOrder="2"/>
    </xf>
    <xf numFmtId="0" fontId="16" fillId="12" borderId="1" xfId="0" applyFont="1" applyFill="1" applyBorder="1" applyAlignment="1">
      <alignment horizontal="center" vertical="center" readingOrder="2"/>
    </xf>
    <xf numFmtId="0" fontId="17" fillId="12" borderId="1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 readingOrder="2"/>
    </xf>
    <xf numFmtId="0" fontId="0" fillId="0" borderId="23" xfId="0" applyBorder="1" applyAlignment="1">
      <alignment horizontal="right" vertical="center" readingOrder="2"/>
    </xf>
    <xf numFmtId="0" fontId="4" fillId="13" borderId="18" xfId="0" applyFont="1" applyFill="1" applyBorder="1" applyAlignment="1">
      <alignment horizontal="center" vertical="center" readingOrder="2"/>
    </xf>
    <xf numFmtId="0" fontId="4" fillId="13" borderId="24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2" fillId="3" borderId="25" xfId="0" applyFont="1" applyFill="1" applyBorder="1" applyAlignment="1">
      <alignment horizontal="center" vertical="center" readingOrder="2"/>
    </xf>
    <xf numFmtId="0" fontId="22" fillId="3" borderId="26" xfId="0" applyFont="1" applyFill="1" applyBorder="1" applyAlignment="1">
      <alignment horizontal="center" vertical="center" readingOrder="2"/>
    </xf>
    <xf numFmtId="0" fontId="22" fillId="3" borderId="27" xfId="0" applyFont="1" applyFill="1" applyBorder="1" applyAlignment="1">
      <alignment horizontal="center" vertical="center" readingOrder="2"/>
    </xf>
    <xf numFmtId="0" fontId="22" fillId="3" borderId="28" xfId="0" applyFont="1" applyFill="1" applyBorder="1" applyAlignment="1">
      <alignment horizontal="center" vertical="center" readingOrder="2"/>
    </xf>
    <xf numFmtId="0" fontId="0" fillId="14" borderId="29" xfId="0" applyFill="1" applyBorder="1" applyAlignment="1">
      <alignment/>
    </xf>
    <xf numFmtId="0" fontId="20" fillId="14" borderId="30" xfId="0" applyFont="1" applyFill="1" applyBorder="1" applyAlignment="1">
      <alignment horizontal="center" vertical="center" readingOrder="2"/>
    </xf>
    <xf numFmtId="0" fontId="20" fillId="14" borderId="31" xfId="0" applyFont="1" applyFill="1" applyBorder="1" applyAlignment="1">
      <alignment horizontal="center" vertical="center" readingOrder="2"/>
    </xf>
    <xf numFmtId="0" fontId="0" fillId="14" borderId="22" xfId="0" applyFill="1" applyBorder="1" applyAlignment="1">
      <alignment/>
    </xf>
    <xf numFmtId="0" fontId="20" fillId="5" borderId="9" xfId="0" applyFont="1" applyFill="1" applyBorder="1" applyAlignment="1">
      <alignment horizontal="center" vertical="center" readingOrder="2"/>
    </xf>
    <xf numFmtId="0" fontId="20" fillId="5" borderId="28" xfId="0" applyFont="1" applyFill="1" applyBorder="1" applyAlignment="1">
      <alignment horizontal="center" vertical="center" readingOrder="2"/>
    </xf>
    <xf numFmtId="0" fontId="20" fillId="5" borderId="13" xfId="0" applyFont="1" applyFill="1" applyBorder="1" applyAlignment="1">
      <alignment horizontal="center" vertical="center" readingOrder="2"/>
    </xf>
    <xf numFmtId="0" fontId="20" fillId="5" borderId="32" xfId="0" applyFont="1" applyFill="1" applyBorder="1" applyAlignment="1">
      <alignment horizontal="center" vertical="center" readingOrder="2"/>
    </xf>
    <xf numFmtId="0" fontId="4" fillId="15" borderId="33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right" vertical="center"/>
    </xf>
    <xf numFmtId="0" fontId="4" fillId="16" borderId="33" xfId="0" applyFont="1" applyFill="1" applyBorder="1" applyAlignment="1">
      <alignment horizontal="left" vertical="center"/>
    </xf>
    <xf numFmtId="0" fontId="4" fillId="16" borderId="34" xfId="0" applyFont="1" applyFill="1" applyBorder="1" applyAlignment="1">
      <alignment horizontal="right" vertical="center"/>
    </xf>
    <xf numFmtId="0" fontId="22" fillId="3" borderId="35" xfId="0" applyFont="1" applyFill="1" applyBorder="1" applyAlignment="1">
      <alignment horizontal="center" vertical="center" readingOrder="2"/>
    </xf>
    <xf numFmtId="0" fontId="22" fillId="3" borderId="36" xfId="0" applyFont="1" applyFill="1" applyBorder="1" applyAlignment="1">
      <alignment horizontal="center" vertical="center" readingOrder="2"/>
    </xf>
    <xf numFmtId="0" fontId="22" fillId="3" borderId="17" xfId="0" applyFont="1" applyFill="1" applyBorder="1" applyAlignment="1">
      <alignment horizontal="center" vertical="center" readingOrder="2"/>
    </xf>
    <xf numFmtId="0" fontId="20" fillId="11" borderId="37" xfId="0" applyFont="1" applyFill="1" applyBorder="1" applyAlignment="1">
      <alignment horizontal="center" vertical="center" readingOrder="2"/>
    </xf>
    <xf numFmtId="0" fontId="20" fillId="3" borderId="37" xfId="0" applyFont="1" applyFill="1" applyBorder="1" applyAlignment="1">
      <alignment horizontal="center" vertical="center" readingOrder="2"/>
    </xf>
    <xf numFmtId="0" fontId="20" fillId="11" borderId="38" xfId="0" applyFont="1" applyFill="1" applyBorder="1" applyAlignment="1">
      <alignment horizontal="center" vertical="center" readingOrder="2"/>
    </xf>
    <xf numFmtId="0" fontId="20" fillId="3" borderId="39" xfId="0" applyFont="1" applyFill="1" applyBorder="1" applyAlignment="1">
      <alignment horizontal="center" vertical="center" readingOrder="2"/>
    </xf>
    <xf numFmtId="9" fontId="20" fillId="5" borderId="39" xfId="0" applyNumberFormat="1" applyFont="1" applyFill="1" applyBorder="1" applyAlignment="1">
      <alignment horizontal="center" vertical="center" readingOrder="2"/>
    </xf>
    <xf numFmtId="0" fontId="20" fillId="11" borderId="40" xfId="0" applyFont="1" applyFill="1" applyBorder="1" applyAlignment="1">
      <alignment horizontal="center" vertical="center" readingOrder="2"/>
    </xf>
    <xf numFmtId="0" fontId="20" fillId="3" borderId="41" xfId="0" applyFont="1" applyFill="1" applyBorder="1" applyAlignment="1">
      <alignment horizontal="center" vertical="center" readingOrder="2"/>
    </xf>
    <xf numFmtId="9" fontId="20" fillId="5" borderId="41" xfId="0" applyNumberFormat="1" applyFont="1" applyFill="1" applyBorder="1" applyAlignment="1">
      <alignment horizontal="center" vertical="center" readingOrder="2"/>
    </xf>
    <xf numFmtId="0" fontId="20" fillId="3" borderId="42" xfId="0" applyFont="1" applyFill="1" applyBorder="1" applyAlignment="1">
      <alignment horizontal="center" vertical="center" readingOrder="2"/>
    </xf>
    <xf numFmtId="9" fontId="20" fillId="5" borderId="42" xfId="0" applyNumberFormat="1" applyFont="1" applyFill="1" applyBorder="1" applyAlignment="1">
      <alignment horizontal="center" vertical="center" readingOrder="2"/>
    </xf>
    <xf numFmtId="0" fontId="20" fillId="11" borderId="43" xfId="0" applyFont="1" applyFill="1" applyBorder="1" applyAlignment="1">
      <alignment horizontal="center" vertical="center" readingOrder="2"/>
    </xf>
    <xf numFmtId="0" fontId="20" fillId="3" borderId="44" xfId="0" applyFont="1" applyFill="1" applyBorder="1" applyAlignment="1">
      <alignment horizontal="center" vertical="center" readingOrder="2"/>
    </xf>
    <xf numFmtId="0" fontId="4" fillId="17" borderId="45" xfId="0" applyFont="1" applyFill="1" applyBorder="1" applyAlignment="1">
      <alignment horizontal="center" vertical="center" readingOrder="2"/>
    </xf>
    <xf numFmtId="0" fontId="20" fillId="3" borderId="1" xfId="0" applyFont="1" applyFill="1" applyBorder="1" applyAlignment="1">
      <alignment horizontal="center" vertical="center" readingOrder="2"/>
    </xf>
    <xf numFmtId="9" fontId="20" fillId="5" borderId="1" xfId="0" applyNumberFormat="1" applyFont="1" applyFill="1" applyBorder="1" applyAlignment="1">
      <alignment horizontal="center" vertical="center" readingOrder="2"/>
    </xf>
    <xf numFmtId="0" fontId="31" fillId="5" borderId="26" xfId="0" applyFont="1" applyFill="1" applyBorder="1" applyAlignment="1">
      <alignment horizontal="center" vertical="center" readingOrder="2"/>
    </xf>
    <xf numFmtId="0" fontId="31" fillId="5" borderId="46" xfId="0" applyFont="1" applyFill="1" applyBorder="1" applyAlignment="1">
      <alignment horizontal="center" vertical="center" readingOrder="2"/>
    </xf>
    <xf numFmtId="0" fontId="32" fillId="5" borderId="15" xfId="0" applyFont="1" applyFill="1" applyBorder="1" applyAlignment="1">
      <alignment horizontal="center" vertical="center" readingOrder="2"/>
    </xf>
    <xf numFmtId="0" fontId="4" fillId="17" borderId="47" xfId="0" applyFont="1" applyFill="1" applyBorder="1" applyAlignment="1">
      <alignment horizontal="center" vertical="center"/>
    </xf>
    <xf numFmtId="0" fontId="4" fillId="17" borderId="48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 readingOrder="2"/>
    </xf>
    <xf numFmtId="0" fontId="4" fillId="17" borderId="50" xfId="0" applyFont="1" applyFill="1" applyBorder="1" applyAlignment="1">
      <alignment horizontal="center" vertical="center" readingOrder="2"/>
    </xf>
    <xf numFmtId="0" fontId="4" fillId="17" borderId="51" xfId="0" applyFont="1" applyFill="1" applyBorder="1" applyAlignment="1">
      <alignment horizontal="center" vertical="center" readingOrder="2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7" fillId="18" borderId="29" xfId="0" applyFont="1" applyFill="1" applyBorder="1" applyAlignment="1">
      <alignment horizontal="center" vertical="center" readingOrder="2"/>
    </xf>
    <xf numFmtId="0" fontId="17" fillId="18" borderId="30" xfId="0" applyFont="1" applyFill="1" applyBorder="1" applyAlignment="1">
      <alignment horizontal="left" vertical="top" readingOrder="2"/>
    </xf>
    <xf numFmtId="0" fontId="17" fillId="18" borderId="31" xfId="0" applyFont="1" applyFill="1" applyBorder="1" applyAlignment="1">
      <alignment horizontal="center" vertical="center" readingOrder="2"/>
    </xf>
    <xf numFmtId="0" fontId="17" fillId="18" borderId="22" xfId="0" applyFont="1" applyFill="1" applyBorder="1" applyAlignment="1">
      <alignment horizontal="center" vertical="center" readingOrder="2"/>
    </xf>
    <xf numFmtId="0" fontId="4" fillId="18" borderId="29" xfId="0" applyFont="1" applyFill="1" applyBorder="1" applyAlignment="1">
      <alignment horizontal="center" vertical="center"/>
    </xf>
    <xf numFmtId="0" fontId="4" fillId="18" borderId="52" xfId="0" applyFont="1" applyFill="1" applyBorder="1" applyAlignment="1">
      <alignment horizontal="left" vertical="top"/>
    </xf>
    <xf numFmtId="0" fontId="4" fillId="18" borderId="31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 readingOrder="2"/>
    </xf>
    <xf numFmtId="0" fontId="6" fillId="18" borderId="19" xfId="0" applyFont="1" applyFill="1" applyBorder="1" applyAlignment="1">
      <alignment horizontal="center" vertical="center"/>
    </xf>
    <xf numFmtId="0" fontId="31" fillId="18" borderId="37" xfId="0" applyFont="1" applyFill="1" applyBorder="1" applyAlignment="1">
      <alignment horizontal="center" vertical="center" readingOrder="2"/>
    </xf>
    <xf numFmtId="0" fontId="31" fillId="18" borderId="53" xfId="0" applyFont="1" applyFill="1" applyBorder="1" applyAlignment="1">
      <alignment horizontal="center" vertical="center" readingOrder="2"/>
    </xf>
    <xf numFmtId="0" fontId="20" fillId="18" borderId="33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 readingOrder="2"/>
    </xf>
    <xf numFmtId="0" fontId="6" fillId="18" borderId="54" xfId="0" applyFont="1" applyFill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 readingOrder="2"/>
    </xf>
    <xf numFmtId="0" fontId="16" fillId="18" borderId="2" xfId="0" applyFont="1" applyFill="1" applyBorder="1" applyAlignment="1">
      <alignment horizontal="center" vertical="center" readingOrder="2"/>
    </xf>
    <xf numFmtId="0" fontId="4" fillId="18" borderId="29" xfId="0" applyFont="1" applyFill="1" applyBorder="1" applyAlignment="1">
      <alignment horizontal="center" vertical="center" readingOrder="2"/>
    </xf>
    <xf numFmtId="0" fontId="4" fillId="18" borderId="30" xfId="0" applyFont="1" applyFill="1" applyBorder="1" applyAlignment="1">
      <alignment horizontal="left" vertical="top" readingOrder="2"/>
    </xf>
    <xf numFmtId="0" fontId="4" fillId="18" borderId="31" xfId="0" applyFont="1" applyFill="1" applyBorder="1" applyAlignment="1">
      <alignment horizontal="center" vertical="center" readingOrder="2"/>
    </xf>
    <xf numFmtId="0" fontId="4" fillId="18" borderId="22" xfId="0" applyFont="1" applyFill="1" applyBorder="1" applyAlignment="1">
      <alignment horizontal="center" vertical="center" readingOrder="2"/>
    </xf>
    <xf numFmtId="0" fontId="16" fillId="19" borderId="33" xfId="0" applyFont="1" applyFill="1" applyBorder="1" applyAlignment="1">
      <alignment horizontal="center" vertical="center" readingOrder="2"/>
    </xf>
    <xf numFmtId="0" fontId="20" fillId="18" borderId="45" xfId="0" applyFont="1" applyFill="1" applyBorder="1" applyAlignment="1">
      <alignment readingOrder="2"/>
    </xf>
    <xf numFmtId="0" fontId="20" fillId="18" borderId="55" xfId="0" applyFont="1" applyFill="1" applyBorder="1" applyAlignment="1">
      <alignment horizontal="left" vertical="top" readingOrder="2"/>
    </xf>
    <xf numFmtId="0" fontId="6" fillId="18" borderId="4" xfId="0" applyFont="1" applyFill="1" applyBorder="1" applyAlignment="1">
      <alignment horizontal="center" vertical="center" shrinkToFit="1" readingOrder="2"/>
    </xf>
    <xf numFmtId="0" fontId="6" fillId="18" borderId="56" xfId="0" applyFont="1" applyFill="1" applyBorder="1" applyAlignment="1">
      <alignment horizontal="center" vertical="center" shrinkToFit="1" readingOrder="2"/>
    </xf>
    <xf numFmtId="0" fontId="6" fillId="18" borderId="57" xfId="0" applyFont="1" applyFill="1" applyBorder="1" applyAlignment="1">
      <alignment horizontal="center" vertical="center" shrinkToFit="1" readingOrder="2"/>
    </xf>
    <xf numFmtId="0" fontId="20" fillId="18" borderId="1" xfId="0" applyFont="1" applyFill="1" applyBorder="1" applyAlignment="1">
      <alignment horizontal="center" vertical="center" readingOrder="2"/>
    </xf>
    <xf numFmtId="0" fontId="22" fillId="18" borderId="58" xfId="0" applyFont="1" applyFill="1" applyBorder="1" applyAlignment="1">
      <alignment horizontal="center" vertical="center" readingOrder="2"/>
    </xf>
    <xf numFmtId="0" fontId="22" fillId="18" borderId="56" xfId="0" applyFont="1" applyFill="1" applyBorder="1" applyAlignment="1">
      <alignment horizontal="center" vertical="center" readingOrder="2"/>
    </xf>
    <xf numFmtId="0" fontId="6" fillId="18" borderId="56" xfId="0" applyFont="1" applyFill="1" applyBorder="1" applyAlignment="1">
      <alignment horizontal="center" vertical="center" wrapText="1" shrinkToFit="1" readingOrder="2"/>
    </xf>
    <xf numFmtId="0" fontId="22" fillId="18" borderId="1" xfId="0" applyFont="1" applyFill="1" applyBorder="1" applyAlignment="1">
      <alignment horizontal="center" vertical="center" readingOrder="2"/>
    </xf>
    <xf numFmtId="0" fontId="33" fillId="18" borderId="45" xfId="0" applyFont="1" applyFill="1" applyBorder="1" applyAlignment="1">
      <alignment readingOrder="2"/>
    </xf>
    <xf numFmtId="0" fontId="33" fillId="18" borderId="55" xfId="0" applyFont="1" applyFill="1" applyBorder="1" applyAlignment="1">
      <alignment horizontal="left" vertical="top" readingOrder="2"/>
    </xf>
    <xf numFmtId="0" fontId="33" fillId="18" borderId="4" xfId="0" applyFont="1" applyFill="1" applyBorder="1" applyAlignment="1">
      <alignment horizontal="center" vertical="center" shrinkToFit="1" readingOrder="2"/>
    </xf>
    <xf numFmtId="0" fontId="33" fillId="18" borderId="56" xfId="0" applyFont="1" applyFill="1" applyBorder="1" applyAlignment="1">
      <alignment horizontal="center" vertical="center" shrinkToFit="1" readingOrder="2"/>
    </xf>
    <xf numFmtId="0" fontId="33" fillId="18" borderId="59" xfId="0" applyFont="1" applyFill="1" applyBorder="1" applyAlignment="1">
      <alignment horizontal="center" vertical="center" shrinkToFit="1" readingOrder="2"/>
    </xf>
    <xf numFmtId="0" fontId="33" fillId="18" borderId="1" xfId="0" applyFont="1" applyFill="1" applyBorder="1" applyAlignment="1">
      <alignment horizontal="center" vertical="center" readingOrder="2"/>
    </xf>
    <xf numFmtId="0" fontId="22" fillId="18" borderId="60" xfId="0" applyFont="1" applyFill="1" applyBorder="1" applyAlignment="1">
      <alignment horizontal="center" vertical="center" readingOrder="2"/>
    </xf>
    <xf numFmtId="0" fontId="22" fillId="18" borderId="24" xfId="0" applyFont="1" applyFill="1" applyBorder="1" applyAlignment="1">
      <alignment horizontal="center" vertical="center" readingOrder="2"/>
    </xf>
    <xf numFmtId="0" fontId="6" fillId="18" borderId="18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31" fillId="5" borderId="61" xfId="0" applyFont="1" applyFill="1" applyBorder="1" applyAlignment="1">
      <alignment horizontal="center" vertical="center" readingOrder="2"/>
    </xf>
    <xf numFmtId="0" fontId="31" fillId="5" borderId="62" xfId="0" applyFont="1" applyFill="1" applyBorder="1" applyAlignment="1">
      <alignment horizontal="center" vertical="center" readingOrder="2"/>
    </xf>
    <xf numFmtId="0" fontId="31" fillId="5" borderId="63" xfId="0" applyFont="1" applyFill="1" applyBorder="1" applyAlignment="1">
      <alignment horizontal="center" vertical="center" readingOrder="2"/>
    </xf>
    <xf numFmtId="0" fontId="31" fillId="5" borderId="64" xfId="0" applyFont="1" applyFill="1" applyBorder="1" applyAlignment="1">
      <alignment horizontal="center" vertical="center" readingOrder="2"/>
    </xf>
    <xf numFmtId="0" fontId="31" fillId="18" borderId="65" xfId="0" applyFont="1" applyFill="1" applyBorder="1" applyAlignment="1">
      <alignment horizontal="center" vertical="center" readingOrder="2"/>
    </xf>
    <xf numFmtId="0" fontId="23" fillId="5" borderId="2" xfId="0" applyFont="1" applyFill="1" applyBorder="1" applyAlignment="1">
      <alignment horizontal="center" vertical="center" readingOrder="2"/>
    </xf>
    <xf numFmtId="9" fontId="23" fillId="3" borderId="2" xfId="0" applyNumberFormat="1" applyFont="1" applyFill="1" applyBorder="1" applyAlignment="1">
      <alignment horizontal="center" vertical="center" readingOrder="2"/>
    </xf>
    <xf numFmtId="3" fontId="23" fillId="5" borderId="2" xfId="0" applyNumberFormat="1" applyFont="1" applyFill="1" applyBorder="1" applyAlignment="1">
      <alignment horizontal="center" vertical="center" readingOrder="2"/>
    </xf>
    <xf numFmtId="9" fontId="23" fillId="18" borderId="2" xfId="0" applyNumberFormat="1" applyFont="1" applyFill="1" applyBorder="1" applyAlignment="1">
      <alignment horizontal="center" vertical="center" readingOrder="2"/>
    </xf>
    <xf numFmtId="0" fontId="23" fillId="18" borderId="2" xfId="0" applyFont="1" applyFill="1" applyBorder="1" applyAlignment="1">
      <alignment horizontal="center" vertical="center" readingOrder="2"/>
    </xf>
    <xf numFmtId="3" fontId="23" fillId="18" borderId="2" xfId="0" applyNumberFormat="1" applyFont="1" applyFill="1" applyBorder="1" applyAlignment="1">
      <alignment horizontal="center" vertical="center" readingOrder="2"/>
    </xf>
    <xf numFmtId="0" fontId="33" fillId="0" borderId="0" xfId="0" applyFont="1" applyAlignment="1">
      <alignment vertical="center"/>
    </xf>
    <xf numFmtId="0" fontId="20" fillId="2" borderId="1" xfId="0" applyFont="1" applyFill="1" applyBorder="1" applyAlignment="1">
      <alignment horizontal="center" vertical="center" readingOrder="2"/>
    </xf>
    <xf numFmtId="0" fontId="20" fillId="4" borderId="1" xfId="0" applyFont="1" applyFill="1" applyBorder="1" applyAlignment="1">
      <alignment horizontal="center" vertical="center" readingOrder="2"/>
    </xf>
    <xf numFmtId="3" fontId="20" fillId="5" borderId="1" xfId="0" applyNumberFormat="1" applyFont="1" applyFill="1" applyBorder="1" applyAlignment="1">
      <alignment horizontal="center" vertical="center" readingOrder="2"/>
    </xf>
    <xf numFmtId="0" fontId="20" fillId="11" borderId="38" xfId="0" applyFont="1" applyFill="1" applyBorder="1" applyAlignment="1">
      <alignment horizontal="center" readingOrder="2"/>
    </xf>
    <xf numFmtId="0" fontId="20" fillId="11" borderId="40" xfId="0" applyFont="1" applyFill="1" applyBorder="1" applyAlignment="1">
      <alignment horizontal="center" readingOrder="2"/>
    </xf>
    <xf numFmtId="0" fontId="24" fillId="18" borderId="66" xfId="0" applyFont="1" applyFill="1" applyBorder="1" applyAlignment="1">
      <alignment horizontal="center" vertical="center" readingOrder="2"/>
    </xf>
    <xf numFmtId="0" fontId="24" fillId="18" borderId="67" xfId="0" applyFont="1" applyFill="1" applyBorder="1" applyAlignment="1">
      <alignment horizontal="center" vertical="center" readingOrder="2"/>
    </xf>
    <xf numFmtId="0" fontId="16" fillId="7" borderId="2" xfId="0" applyFont="1" applyFill="1" applyBorder="1" applyAlignment="1">
      <alignment horizontal="center" vertical="center" readingOrder="2"/>
    </xf>
    <xf numFmtId="9" fontId="16" fillId="11" borderId="2" xfId="0" applyNumberFormat="1" applyFont="1" applyFill="1" applyBorder="1" applyAlignment="1">
      <alignment horizontal="center" vertical="center" readingOrder="2"/>
    </xf>
    <xf numFmtId="3" fontId="16" fillId="7" borderId="2" xfId="0" applyNumberFormat="1" applyFont="1" applyFill="1" applyBorder="1" applyAlignment="1">
      <alignment horizontal="center" vertical="center" readingOrder="2"/>
    </xf>
    <xf numFmtId="0" fontId="16" fillId="7" borderId="3" xfId="0" applyFont="1" applyFill="1" applyBorder="1" applyAlignment="1">
      <alignment horizontal="center" vertical="center" readingOrder="2"/>
    </xf>
    <xf numFmtId="3" fontId="16" fillId="7" borderId="3" xfId="0" applyNumberFormat="1" applyFont="1" applyFill="1" applyBorder="1" applyAlignment="1">
      <alignment horizontal="center" vertical="center" readingOrder="2"/>
    </xf>
    <xf numFmtId="0" fontId="16" fillId="17" borderId="54" xfId="0" applyFont="1" applyFill="1" applyBorder="1" applyAlignment="1">
      <alignment horizontal="center" vertical="center" readingOrder="2"/>
    </xf>
    <xf numFmtId="9" fontId="16" fillId="20" borderId="54" xfId="0" applyNumberFormat="1" applyFont="1" applyFill="1" applyBorder="1" applyAlignment="1">
      <alignment horizontal="center" vertical="center" readingOrder="2"/>
    </xf>
    <xf numFmtId="3" fontId="16" fillId="17" borderId="54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23" fillId="0" borderId="0" xfId="0" applyFont="1" applyAlignment="1">
      <alignment readingOrder="2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31" fillId="5" borderId="28" xfId="0" applyFont="1" applyFill="1" applyBorder="1" applyAlignment="1">
      <alignment horizontal="center" vertical="center" readingOrder="2"/>
    </xf>
    <xf numFmtId="0" fontId="20" fillId="0" borderId="0" xfId="0" applyFont="1" applyAlignment="1">
      <alignment/>
    </xf>
    <xf numFmtId="0" fontId="4" fillId="15" borderId="1" xfId="0" applyFont="1" applyFill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20" fillId="15" borderId="4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readingOrder="2"/>
    </xf>
    <xf numFmtId="0" fontId="4" fillId="16" borderId="39" xfId="0" applyFont="1" applyFill="1" applyBorder="1" applyAlignment="1">
      <alignment horizontal="center" vertical="center"/>
    </xf>
    <xf numFmtId="0" fontId="4" fillId="16" borderId="41" xfId="0" applyFont="1" applyFill="1" applyBorder="1" applyAlignment="1">
      <alignment horizontal="center" vertical="center"/>
    </xf>
    <xf numFmtId="0" fontId="20" fillId="16" borderId="4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0" fillId="21" borderId="68" xfId="0" applyFont="1" applyFill="1" applyBorder="1" applyAlignment="1">
      <alignment horizontal="center" vertical="center" readingOrder="2"/>
    </xf>
    <xf numFmtId="0" fontId="20" fillId="21" borderId="69" xfId="0" applyFont="1" applyFill="1" applyBorder="1" applyAlignment="1">
      <alignment horizontal="center" vertical="center" readingOrder="2"/>
    </xf>
    <xf numFmtId="0" fontId="20" fillId="21" borderId="70" xfId="0" applyFont="1" applyFill="1" applyBorder="1" applyAlignment="1">
      <alignment horizontal="center" vertical="center" readingOrder="2"/>
    </xf>
    <xf numFmtId="0" fontId="20" fillId="21" borderId="4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18" borderId="71" xfId="0" applyFont="1" applyFill="1" applyBorder="1" applyAlignment="1">
      <alignment horizontal="center" vertical="center" readingOrder="2"/>
    </xf>
    <xf numFmtId="0" fontId="4" fillId="18" borderId="48" xfId="0" applyFont="1" applyFill="1" applyBorder="1" applyAlignment="1">
      <alignment horizontal="center" vertical="center" readingOrder="2"/>
    </xf>
    <xf numFmtId="0" fontId="4" fillId="18" borderId="18" xfId="0" applyFont="1" applyFill="1" applyBorder="1" applyAlignment="1">
      <alignment horizontal="center" vertical="center" readingOrder="2"/>
    </xf>
    <xf numFmtId="0" fontId="4" fillId="18" borderId="59" xfId="0" applyFont="1" applyFill="1" applyBorder="1" applyAlignment="1">
      <alignment horizontal="center" vertical="center" readingOrder="2"/>
    </xf>
    <xf numFmtId="0" fontId="4" fillId="18" borderId="19" xfId="0" applyFont="1" applyFill="1" applyBorder="1" applyAlignment="1">
      <alignment horizontal="center" vertical="center" readingOrder="2"/>
    </xf>
    <xf numFmtId="0" fontId="4" fillId="5" borderId="72" xfId="0" applyFont="1" applyFill="1" applyBorder="1" applyAlignment="1">
      <alignment horizontal="center" vertical="center" readingOrder="2"/>
    </xf>
    <xf numFmtId="0" fontId="4" fillId="5" borderId="2" xfId="0" applyFont="1" applyFill="1" applyBorder="1" applyAlignment="1">
      <alignment horizontal="center" vertical="center" readingOrder="2"/>
    </xf>
    <xf numFmtId="0" fontId="4" fillId="14" borderId="72" xfId="0" applyFont="1" applyFill="1" applyBorder="1" applyAlignment="1">
      <alignment horizontal="center" vertical="center" readingOrder="2"/>
    </xf>
    <xf numFmtId="3" fontId="20" fillId="0" borderId="2" xfId="0" applyNumberFormat="1" applyFont="1" applyBorder="1" applyAlignment="1">
      <alignment horizontal="center" vertical="center" readingOrder="2"/>
    </xf>
    <xf numFmtId="3" fontId="20" fillId="0" borderId="73" xfId="0" applyNumberFormat="1" applyFont="1" applyBorder="1" applyAlignment="1">
      <alignment horizontal="center" vertical="center" readingOrder="2"/>
    </xf>
    <xf numFmtId="3" fontId="5" fillId="0" borderId="2" xfId="0" applyNumberFormat="1" applyFont="1" applyBorder="1" applyAlignment="1">
      <alignment horizontal="center" vertical="center" readingOrder="2"/>
    </xf>
    <xf numFmtId="3" fontId="4" fillId="22" borderId="74" xfId="0" applyNumberFormat="1" applyFont="1" applyFill="1" applyBorder="1" applyAlignment="1">
      <alignment horizontal="center" vertical="center" readingOrder="2"/>
    </xf>
    <xf numFmtId="3" fontId="4" fillId="22" borderId="73" xfId="0" applyNumberFormat="1" applyFont="1" applyFill="1" applyBorder="1" applyAlignment="1">
      <alignment horizontal="center" vertical="center" readingOrder="2"/>
    </xf>
    <xf numFmtId="3" fontId="20" fillId="11" borderId="38" xfId="0" applyNumberFormat="1" applyFont="1" applyFill="1" applyBorder="1" applyAlignment="1">
      <alignment horizontal="center" vertical="center" readingOrder="2"/>
    </xf>
    <xf numFmtId="3" fontId="20" fillId="11" borderId="40" xfId="0" applyNumberFormat="1" applyFont="1" applyFill="1" applyBorder="1" applyAlignment="1">
      <alignment horizontal="center" vertical="center" readingOrder="2"/>
    </xf>
    <xf numFmtId="3" fontId="20" fillId="11" borderId="4" xfId="0" applyNumberFormat="1" applyFont="1" applyFill="1" applyBorder="1" applyAlignment="1">
      <alignment horizontal="center" vertical="center" readingOrder="2"/>
    </xf>
    <xf numFmtId="3" fontId="20" fillId="11" borderId="75" xfId="0" applyNumberFormat="1" applyFont="1" applyFill="1" applyBorder="1" applyAlignment="1">
      <alignment horizontal="center" vertical="center" readingOrder="2"/>
    </xf>
    <xf numFmtId="3" fontId="20" fillId="3" borderId="1" xfId="0" applyNumberFormat="1" applyFont="1" applyFill="1" applyBorder="1" applyAlignment="1">
      <alignment horizontal="center" vertical="center" readingOrder="2"/>
    </xf>
    <xf numFmtId="9" fontId="21" fillId="11" borderId="2" xfId="0" applyNumberFormat="1" applyFont="1" applyFill="1" applyBorder="1" applyAlignment="1">
      <alignment horizontal="center" vertical="center" readingOrder="2"/>
    </xf>
    <xf numFmtId="3" fontId="31" fillId="18" borderId="62" xfId="0" applyNumberFormat="1" applyFont="1" applyFill="1" applyBorder="1" applyAlignment="1">
      <alignment horizontal="center" vertical="center" readingOrder="2"/>
    </xf>
    <xf numFmtId="3" fontId="20" fillId="3" borderId="68" xfId="0" applyNumberFormat="1" applyFont="1" applyFill="1" applyBorder="1" applyAlignment="1">
      <alignment horizontal="center" vertical="center" readingOrder="2"/>
    </xf>
    <xf numFmtId="3" fontId="20" fillId="3" borderId="69" xfId="0" applyNumberFormat="1" applyFont="1" applyFill="1" applyBorder="1" applyAlignment="1">
      <alignment horizontal="center" vertical="center" readingOrder="2"/>
    </xf>
    <xf numFmtId="3" fontId="20" fillId="3" borderId="4" xfId="0" applyNumberFormat="1" applyFont="1" applyFill="1" applyBorder="1" applyAlignment="1">
      <alignment horizontal="center" vertical="center" readingOrder="2"/>
    </xf>
    <xf numFmtId="3" fontId="20" fillId="3" borderId="70" xfId="0" applyNumberFormat="1" applyFont="1" applyFill="1" applyBorder="1" applyAlignment="1">
      <alignment horizontal="center" vertical="center" readingOrder="2"/>
    </xf>
    <xf numFmtId="172" fontId="23" fillId="3" borderId="2" xfId="0" applyNumberFormat="1" applyFont="1" applyFill="1" applyBorder="1" applyAlignment="1">
      <alignment horizontal="center" vertical="center" readingOrder="2"/>
    </xf>
    <xf numFmtId="3" fontId="40" fillId="18" borderId="2" xfId="0" applyNumberFormat="1" applyFont="1" applyFill="1" applyBorder="1" applyAlignment="1">
      <alignment horizontal="center" vertical="center" readingOrder="2"/>
    </xf>
    <xf numFmtId="0" fontId="42" fillId="5" borderId="76" xfId="0" applyFont="1" applyFill="1" applyBorder="1" applyAlignment="1">
      <alignment horizontal="center" vertical="center" readingOrder="2"/>
    </xf>
    <xf numFmtId="0" fontId="42" fillId="5" borderId="15" xfId="0" applyFont="1" applyFill="1" applyBorder="1" applyAlignment="1">
      <alignment horizontal="center" vertical="center" readingOrder="2"/>
    </xf>
    <xf numFmtId="0" fontId="42" fillId="18" borderId="15" xfId="0" applyFont="1" applyFill="1" applyBorder="1" applyAlignment="1">
      <alignment horizontal="center" vertical="center" readingOrder="2"/>
    </xf>
    <xf numFmtId="0" fontId="42" fillId="18" borderId="76" xfId="0" applyFont="1" applyFill="1" applyBorder="1" applyAlignment="1">
      <alignment horizontal="center" vertical="center" readingOrder="2"/>
    </xf>
    <xf numFmtId="0" fontId="39" fillId="5" borderId="47" xfId="0" applyFont="1" applyFill="1" applyBorder="1" applyAlignment="1">
      <alignment horizontal="center" vertical="top" readingOrder="2"/>
    </xf>
    <xf numFmtId="0" fontId="39" fillId="5" borderId="77" xfId="0" applyFont="1" applyFill="1" applyBorder="1" applyAlignment="1">
      <alignment horizontal="center" vertical="top" readingOrder="2"/>
    </xf>
    <xf numFmtId="0" fontId="39" fillId="14" borderId="78" xfId="0" applyFont="1" applyFill="1" applyBorder="1" applyAlignment="1">
      <alignment horizontal="center" vertical="top" readingOrder="2"/>
    </xf>
    <xf numFmtId="0" fontId="39" fillId="14" borderId="79" xfId="0" applyFont="1" applyFill="1" applyBorder="1" applyAlignment="1">
      <alignment horizontal="center" vertical="top" readingOrder="2"/>
    </xf>
    <xf numFmtId="0" fontId="39" fillId="5" borderId="48" xfId="0" applyFont="1" applyFill="1" applyBorder="1" applyAlignment="1">
      <alignment horizontal="center" vertical="top" readingOrder="2"/>
    </xf>
    <xf numFmtId="0" fontId="39" fillId="5" borderId="17" xfId="0" applyFont="1" applyFill="1" applyBorder="1" applyAlignment="1">
      <alignment horizontal="center" vertical="top" readingOrder="2"/>
    </xf>
    <xf numFmtId="0" fontId="39" fillId="5" borderId="80" xfId="0" applyFont="1" applyFill="1" applyBorder="1" applyAlignment="1">
      <alignment horizontal="center" vertical="top" readingOrder="2"/>
    </xf>
    <xf numFmtId="0" fontId="39" fillId="5" borderId="81" xfId="0" applyFont="1" applyFill="1" applyBorder="1" applyAlignment="1">
      <alignment horizontal="center" vertical="top" readingOrder="2"/>
    </xf>
    <xf numFmtId="0" fontId="39" fillId="14" borderId="0" xfId="0" applyFont="1" applyFill="1" applyBorder="1" applyAlignment="1">
      <alignment horizontal="center" vertical="top" readingOrder="2"/>
    </xf>
    <xf numFmtId="0" fontId="39" fillId="14" borderId="82" xfId="0" applyFont="1" applyFill="1" applyBorder="1" applyAlignment="1">
      <alignment horizontal="center" vertical="top" readingOrder="2"/>
    </xf>
    <xf numFmtId="0" fontId="39" fillId="5" borderId="65" xfId="0" applyFont="1" applyFill="1" applyBorder="1" applyAlignment="1">
      <alignment horizontal="center" vertical="top" readingOrder="2"/>
    </xf>
    <xf numFmtId="0" fontId="39" fillId="5" borderId="53" xfId="0" applyFont="1" applyFill="1" applyBorder="1" applyAlignment="1">
      <alignment horizontal="center" vertical="top" readingOrder="2"/>
    </xf>
    <xf numFmtId="0" fontId="39" fillId="14" borderId="57" xfId="0" applyFont="1" applyFill="1" applyBorder="1" applyAlignment="1">
      <alignment horizontal="center" vertical="top" readingOrder="2"/>
    </xf>
    <xf numFmtId="0" fontId="39" fillId="14" borderId="55" xfId="0" applyFont="1" applyFill="1" applyBorder="1" applyAlignment="1">
      <alignment horizontal="center" vertical="top" readingOrder="2"/>
    </xf>
    <xf numFmtId="0" fontId="24" fillId="5" borderId="83" xfId="0" applyFont="1" applyFill="1" applyBorder="1" applyAlignment="1">
      <alignment horizontal="center" vertical="center" readingOrder="2"/>
    </xf>
    <xf numFmtId="0" fontId="24" fillId="5" borderId="84" xfId="0" applyFont="1" applyFill="1" applyBorder="1" applyAlignment="1">
      <alignment horizontal="center" vertical="center" readingOrder="2"/>
    </xf>
    <xf numFmtId="0" fontId="24" fillId="5" borderId="85" xfId="0" applyFont="1" applyFill="1" applyBorder="1" applyAlignment="1">
      <alignment horizontal="center" vertical="center" readingOrder="2"/>
    </xf>
    <xf numFmtId="0" fontId="24" fillId="5" borderId="86" xfId="0" applyFont="1" applyFill="1" applyBorder="1" applyAlignment="1">
      <alignment horizontal="center" vertical="center" readingOrder="2"/>
    </xf>
    <xf numFmtId="0" fontId="24" fillId="5" borderId="87" xfId="0" applyFont="1" applyFill="1" applyBorder="1" applyAlignment="1">
      <alignment horizontal="center" vertical="center" readingOrder="2"/>
    </xf>
    <xf numFmtId="0" fontId="24" fillId="5" borderId="54" xfId="0" applyFont="1" applyFill="1" applyBorder="1" applyAlignment="1">
      <alignment horizontal="center" vertical="center" readingOrder="2"/>
    </xf>
    <xf numFmtId="0" fontId="24" fillId="5" borderId="88" xfId="0" applyFont="1" applyFill="1" applyBorder="1" applyAlignment="1">
      <alignment horizontal="center" vertical="center" readingOrder="2"/>
    </xf>
    <xf numFmtId="0" fontId="24" fillId="5" borderId="89" xfId="0" applyFont="1" applyFill="1" applyBorder="1" applyAlignment="1">
      <alignment horizontal="center" vertical="center" readingOrder="2"/>
    </xf>
    <xf numFmtId="3" fontId="22" fillId="5" borderId="25" xfId="0" applyNumberFormat="1" applyFont="1" applyFill="1" applyBorder="1" applyAlignment="1">
      <alignment horizontal="center" vertical="center" readingOrder="2"/>
    </xf>
    <xf numFmtId="3" fontId="22" fillId="5" borderId="90" xfId="0" applyNumberFormat="1" applyFont="1" applyFill="1" applyBorder="1" applyAlignment="1">
      <alignment horizontal="center" vertical="center" readingOrder="2"/>
    </xf>
    <xf numFmtId="3" fontId="22" fillId="18" borderId="91" xfId="0" applyNumberFormat="1" applyFont="1" applyFill="1" applyBorder="1" applyAlignment="1">
      <alignment horizontal="center" vertical="center" readingOrder="2"/>
    </xf>
    <xf numFmtId="0" fontId="20" fillId="11" borderId="92" xfId="0" applyFont="1" applyFill="1" applyBorder="1" applyAlignment="1">
      <alignment horizontal="center" vertical="center" readingOrder="2"/>
    </xf>
    <xf numFmtId="9" fontId="20" fillId="5" borderId="53" xfId="0" applyNumberFormat="1" applyFont="1" applyFill="1" applyBorder="1" applyAlignment="1">
      <alignment horizontal="center" vertical="center" readingOrder="2"/>
    </xf>
    <xf numFmtId="0" fontId="41" fillId="5" borderId="54" xfId="0" applyFont="1" applyFill="1" applyBorder="1" applyAlignment="1">
      <alignment horizontal="center" vertical="center" readingOrder="2"/>
    </xf>
    <xf numFmtId="0" fontId="41" fillId="18" borderId="93" xfId="0" applyFont="1" applyFill="1" applyBorder="1" applyAlignment="1">
      <alignment horizontal="center" vertical="center" readingOrder="2"/>
    </xf>
    <xf numFmtId="0" fontId="41" fillId="18" borderId="94" xfId="0" applyFont="1" applyFill="1" applyBorder="1" applyAlignment="1">
      <alignment horizontal="center" vertical="center" readingOrder="2"/>
    </xf>
    <xf numFmtId="0" fontId="41" fillId="18" borderId="95" xfId="0" applyFont="1" applyFill="1" applyBorder="1" applyAlignment="1">
      <alignment horizontal="center" vertical="center" readingOrder="2"/>
    </xf>
    <xf numFmtId="0" fontId="4" fillId="17" borderId="80" xfId="0" applyFont="1" applyFill="1" applyBorder="1" applyAlignment="1">
      <alignment horizontal="center" vertical="center"/>
    </xf>
    <xf numFmtId="3" fontId="4" fillId="22" borderId="2" xfId="0" applyNumberFormat="1" applyFont="1" applyFill="1" applyBorder="1" applyAlignment="1">
      <alignment horizontal="center" vertical="center" readingOrder="2"/>
    </xf>
    <xf numFmtId="3" fontId="4" fillId="23" borderId="72" xfId="0" applyNumberFormat="1" applyFont="1" applyFill="1" applyBorder="1" applyAlignment="1">
      <alignment horizontal="center" vertical="center" readingOrder="2"/>
    </xf>
    <xf numFmtId="0" fontId="20" fillId="3" borderId="72" xfId="0" applyFont="1" applyFill="1" applyBorder="1" applyAlignment="1">
      <alignment horizontal="center" vertical="center" readingOrder="2"/>
    </xf>
    <xf numFmtId="9" fontId="20" fillId="5" borderId="59" xfId="0" applyNumberFormat="1" applyFont="1" applyFill="1" applyBorder="1" applyAlignment="1">
      <alignment horizontal="center" vertical="center" readingOrder="2"/>
    </xf>
    <xf numFmtId="3" fontId="4" fillId="23" borderId="2" xfId="0" applyNumberFormat="1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readingOrder="2"/>
    </xf>
    <xf numFmtId="10" fontId="20" fillId="5" borderId="17" xfId="0" applyNumberFormat="1" applyFont="1" applyFill="1" applyBorder="1" applyAlignment="1">
      <alignment horizontal="center" vertical="center" readingOrder="2"/>
    </xf>
    <xf numFmtId="9" fontId="20" fillId="5" borderId="17" xfId="0" applyNumberFormat="1" applyFont="1" applyFill="1" applyBorder="1" applyAlignment="1">
      <alignment horizontal="center" vertical="center" readingOrder="2"/>
    </xf>
    <xf numFmtId="3" fontId="20" fillId="11" borderId="19" xfId="0" applyNumberFormat="1" applyFont="1" applyFill="1" applyBorder="1" applyAlignment="1">
      <alignment horizontal="center" vertical="center" readingOrder="2"/>
    </xf>
    <xf numFmtId="0" fontId="20" fillId="3" borderId="19" xfId="0" applyFont="1" applyFill="1" applyBorder="1" applyAlignment="1">
      <alignment horizontal="center" vertical="center" readingOrder="2"/>
    </xf>
    <xf numFmtId="9" fontId="20" fillId="5" borderId="24" xfId="0" applyNumberFormat="1" applyFont="1" applyFill="1" applyBorder="1" applyAlignment="1">
      <alignment horizontal="center" vertical="center" readingOrder="2"/>
    </xf>
    <xf numFmtId="0" fontId="33" fillId="17" borderId="47" xfId="0" applyFont="1" applyFill="1" applyBorder="1" applyAlignment="1">
      <alignment horizontal="center" vertical="center"/>
    </xf>
    <xf numFmtId="0" fontId="33" fillId="17" borderId="48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6" borderId="18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13" borderId="20" xfId="0" applyFont="1" applyFill="1" applyBorder="1" applyAlignment="1">
      <alignment horizontal="center" vertical="center"/>
    </xf>
    <xf numFmtId="0" fontId="33" fillId="13" borderId="21" xfId="0" applyFont="1" applyFill="1" applyBorder="1" applyAlignment="1">
      <alignment horizontal="center" vertical="center"/>
    </xf>
    <xf numFmtId="0" fontId="33" fillId="13" borderId="22" xfId="0" applyFont="1" applyFill="1" applyBorder="1" applyAlignment="1">
      <alignment horizontal="center" vertical="center"/>
    </xf>
    <xf numFmtId="0" fontId="33" fillId="16" borderId="33" xfId="0" applyFont="1" applyFill="1" applyBorder="1" applyAlignment="1">
      <alignment horizontal="left" vertical="center"/>
    </xf>
    <xf numFmtId="0" fontId="33" fillId="16" borderId="34" xfId="0" applyFont="1" applyFill="1" applyBorder="1" applyAlignment="1">
      <alignment horizontal="right" vertical="center"/>
    </xf>
    <xf numFmtId="0" fontId="33" fillId="16" borderId="39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 readingOrder="2"/>
    </xf>
    <xf numFmtId="0" fontId="33" fillId="5" borderId="28" xfId="0" applyFont="1" applyFill="1" applyBorder="1" applyAlignment="1">
      <alignment horizontal="center" vertical="center" readingOrder="2"/>
    </xf>
    <xf numFmtId="0" fontId="33" fillId="21" borderId="68" xfId="0" applyFont="1" applyFill="1" applyBorder="1" applyAlignment="1">
      <alignment horizontal="center" vertical="center" readingOrder="2"/>
    </xf>
    <xf numFmtId="0" fontId="33" fillId="16" borderId="41" xfId="0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readingOrder="2"/>
    </xf>
    <xf numFmtId="0" fontId="33" fillId="5" borderId="32" xfId="0" applyFont="1" applyFill="1" applyBorder="1" applyAlignment="1">
      <alignment horizontal="center" vertical="center" readingOrder="2"/>
    </xf>
    <xf numFmtId="0" fontId="33" fillId="21" borderId="69" xfId="0" applyFont="1" applyFill="1" applyBorder="1" applyAlignment="1">
      <alignment horizontal="center" vertical="center" readingOrder="2"/>
    </xf>
    <xf numFmtId="0" fontId="33" fillId="16" borderId="1" xfId="0" applyFont="1" applyFill="1" applyBorder="1" applyAlignment="1">
      <alignment horizontal="center" vertical="center"/>
    </xf>
    <xf numFmtId="0" fontId="33" fillId="21" borderId="4" xfId="0" applyFont="1" applyFill="1" applyBorder="1" applyAlignment="1">
      <alignment horizontal="center" vertical="center" readingOrder="2"/>
    </xf>
    <xf numFmtId="0" fontId="33" fillId="21" borderId="70" xfId="0" applyFont="1" applyFill="1" applyBorder="1" applyAlignment="1">
      <alignment horizontal="center" vertical="center" readingOrder="2"/>
    </xf>
    <xf numFmtId="0" fontId="43" fillId="5" borderId="96" xfId="0" applyFont="1" applyFill="1" applyBorder="1" applyAlignment="1">
      <alignment horizontal="center" vertical="center" readingOrder="2"/>
    </xf>
    <xf numFmtId="3" fontId="43" fillId="5" borderId="96" xfId="0" applyNumberFormat="1" applyFont="1" applyFill="1" applyBorder="1" applyAlignment="1">
      <alignment horizontal="center" vertical="center" readingOrder="2"/>
    </xf>
    <xf numFmtId="0" fontId="43" fillId="18" borderId="97" xfId="0" applyFont="1" applyFill="1" applyBorder="1" applyAlignment="1">
      <alignment horizontal="center" vertical="center" readingOrder="2"/>
    </xf>
    <xf numFmtId="0" fontId="43" fillId="5" borderId="2" xfId="0" applyFont="1" applyFill="1" applyBorder="1" applyAlignment="1">
      <alignment horizontal="center" vertical="center" readingOrder="2"/>
    </xf>
    <xf numFmtId="3" fontId="43" fillId="5" borderId="2" xfId="0" applyNumberFormat="1" applyFont="1" applyFill="1" applyBorder="1" applyAlignment="1">
      <alignment horizontal="center" vertical="center" readingOrder="2"/>
    </xf>
    <xf numFmtId="0" fontId="43" fillId="18" borderId="17" xfId="0" applyFont="1" applyFill="1" applyBorder="1" applyAlignment="1">
      <alignment horizontal="center" vertical="center" readingOrder="2"/>
    </xf>
    <xf numFmtId="3" fontId="43" fillId="18" borderId="19" xfId="0" applyNumberFormat="1" applyFont="1" applyFill="1" applyBorder="1" applyAlignment="1">
      <alignment horizontal="center" vertical="center" readingOrder="2"/>
    </xf>
    <xf numFmtId="0" fontId="43" fillId="18" borderId="98" xfId="0" applyFont="1" applyFill="1" applyBorder="1" applyAlignment="1">
      <alignment horizontal="center" vertical="center" readingOrder="2"/>
    </xf>
    <xf numFmtId="9" fontId="16" fillId="18" borderId="2" xfId="0" applyNumberFormat="1" applyFont="1" applyFill="1" applyBorder="1" applyAlignment="1">
      <alignment horizontal="center" vertical="center" readingOrder="2"/>
    </xf>
    <xf numFmtId="0" fontId="4" fillId="18" borderId="99" xfId="0" applyFont="1" applyFill="1" applyBorder="1" applyAlignment="1">
      <alignment horizontal="center" vertical="center"/>
    </xf>
    <xf numFmtId="0" fontId="4" fillId="18" borderId="100" xfId="0" applyFont="1" applyFill="1" applyBorder="1" applyAlignment="1">
      <alignment horizontal="left" vertical="top"/>
    </xf>
    <xf numFmtId="0" fontId="4" fillId="18" borderId="101" xfId="0" applyFont="1" applyFill="1" applyBorder="1" applyAlignment="1">
      <alignment horizontal="center" vertical="center"/>
    </xf>
    <xf numFmtId="0" fontId="4" fillId="18" borderId="102" xfId="0" applyFont="1" applyFill="1" applyBorder="1" applyAlignment="1">
      <alignment horizontal="center" vertical="center"/>
    </xf>
    <xf numFmtId="3" fontId="47" fillId="24" borderId="47" xfId="0" applyNumberFormat="1" applyFont="1" applyFill="1" applyBorder="1" applyAlignment="1">
      <alignment horizontal="center" vertical="center" readingOrder="2"/>
    </xf>
    <xf numFmtId="3" fontId="47" fillId="24" borderId="16" xfId="0" applyNumberFormat="1" applyFont="1" applyFill="1" applyBorder="1" applyAlignment="1">
      <alignment horizontal="center" vertical="center" readingOrder="2"/>
    </xf>
    <xf numFmtId="3" fontId="47" fillId="5" borderId="16" xfId="0" applyNumberFormat="1" applyFont="1" applyFill="1" applyBorder="1" applyAlignment="1">
      <alignment horizontal="center" vertical="center" readingOrder="2"/>
    </xf>
    <xf numFmtId="3" fontId="47" fillId="5" borderId="77" xfId="0" applyNumberFormat="1" applyFont="1" applyFill="1" applyBorder="1" applyAlignment="1">
      <alignment horizontal="center" vertical="center" readingOrder="2"/>
    </xf>
    <xf numFmtId="3" fontId="47" fillId="5" borderId="79" xfId="0" applyNumberFormat="1" applyFont="1" applyFill="1" applyBorder="1" applyAlignment="1">
      <alignment horizontal="center" vertical="center" readingOrder="2"/>
    </xf>
    <xf numFmtId="3" fontId="47" fillId="14" borderId="79" xfId="0" applyNumberFormat="1" applyFont="1" applyFill="1" applyBorder="1" applyAlignment="1">
      <alignment horizontal="center" vertical="center" readingOrder="2"/>
    </xf>
    <xf numFmtId="3" fontId="47" fillId="24" borderId="48" xfId="0" applyNumberFormat="1" applyFont="1" applyFill="1" applyBorder="1" applyAlignment="1">
      <alignment horizontal="center" vertical="center" readingOrder="2"/>
    </xf>
    <xf numFmtId="3" fontId="47" fillId="24" borderId="2" xfId="0" applyNumberFormat="1" applyFont="1" applyFill="1" applyBorder="1" applyAlignment="1">
      <alignment horizontal="center" vertical="center" readingOrder="2"/>
    </xf>
    <xf numFmtId="3" fontId="47" fillId="5" borderId="2" xfId="0" applyNumberFormat="1" applyFont="1" applyFill="1" applyBorder="1" applyAlignment="1">
      <alignment horizontal="center" vertical="center" readingOrder="2"/>
    </xf>
    <xf numFmtId="3" fontId="47" fillId="5" borderId="17" xfId="0" applyNumberFormat="1" applyFont="1" applyFill="1" applyBorder="1" applyAlignment="1">
      <alignment horizontal="center" vertical="center" readingOrder="2"/>
    </xf>
    <xf numFmtId="3" fontId="47" fillId="14" borderId="103" xfId="0" applyNumberFormat="1" applyFont="1" applyFill="1" applyBorder="1" applyAlignment="1">
      <alignment horizontal="center" vertical="center" readingOrder="2"/>
    </xf>
    <xf numFmtId="3" fontId="47" fillId="14" borderId="17" xfId="0" applyNumberFormat="1" applyFont="1" applyFill="1" applyBorder="1" applyAlignment="1">
      <alignment horizontal="center" vertical="center" readingOrder="2"/>
    </xf>
    <xf numFmtId="3" fontId="39" fillId="25" borderId="19" xfId="0" applyNumberFormat="1" applyFont="1" applyFill="1" applyBorder="1" applyAlignment="1">
      <alignment horizontal="center" vertical="center" readingOrder="2"/>
    </xf>
    <xf numFmtId="3" fontId="47" fillId="24" borderId="19" xfId="0" applyNumberFormat="1" applyFont="1" applyFill="1" applyBorder="1" applyAlignment="1">
      <alignment horizontal="center" vertical="center" readingOrder="2"/>
    </xf>
    <xf numFmtId="3" fontId="47" fillId="5" borderId="19" xfId="0" applyNumberFormat="1" applyFont="1" applyFill="1" applyBorder="1" applyAlignment="1">
      <alignment horizontal="center" vertical="center" readingOrder="2"/>
    </xf>
    <xf numFmtId="3" fontId="47" fillId="5" borderId="24" xfId="0" applyNumberFormat="1" applyFont="1" applyFill="1" applyBorder="1" applyAlignment="1">
      <alignment horizontal="center" vertical="center" readingOrder="2"/>
    </xf>
    <xf numFmtId="3" fontId="44" fillId="22" borderId="74" xfId="0" applyNumberFormat="1" applyFont="1" applyFill="1" applyBorder="1" applyAlignment="1">
      <alignment horizontal="center" readingOrder="2"/>
    </xf>
    <xf numFmtId="3" fontId="46" fillId="24" borderId="47" xfId="0" applyNumberFormat="1" applyFont="1" applyFill="1" applyBorder="1" applyAlignment="1">
      <alignment horizontal="center" readingOrder="2"/>
    </xf>
    <xf numFmtId="3" fontId="46" fillId="24" borderId="16" xfId="0" applyNumberFormat="1" applyFont="1" applyFill="1" applyBorder="1" applyAlignment="1">
      <alignment horizontal="center" readingOrder="2"/>
    </xf>
    <xf numFmtId="3" fontId="46" fillId="5" borderId="16" xfId="0" applyNumberFormat="1" applyFont="1" applyFill="1" applyBorder="1" applyAlignment="1">
      <alignment horizontal="center" readingOrder="2"/>
    </xf>
    <xf numFmtId="3" fontId="46" fillId="5" borderId="77" xfId="0" applyNumberFormat="1" applyFont="1" applyFill="1" applyBorder="1" applyAlignment="1">
      <alignment horizontal="center" readingOrder="2"/>
    </xf>
    <xf numFmtId="3" fontId="46" fillId="5" borderId="79" xfId="0" applyNumberFormat="1" applyFont="1" applyFill="1" applyBorder="1" applyAlignment="1">
      <alignment horizontal="center" readingOrder="2"/>
    </xf>
    <xf numFmtId="3" fontId="46" fillId="14" borderId="79" xfId="0" applyNumberFormat="1" applyFont="1" applyFill="1" applyBorder="1" applyAlignment="1">
      <alignment horizontal="center" readingOrder="2"/>
    </xf>
    <xf numFmtId="3" fontId="44" fillId="22" borderId="73" xfId="0" applyNumberFormat="1" applyFont="1" applyFill="1" applyBorder="1" applyAlignment="1">
      <alignment horizontal="center" readingOrder="2"/>
    </xf>
    <xf numFmtId="3" fontId="46" fillId="24" borderId="48" xfId="0" applyNumberFormat="1" applyFont="1" applyFill="1" applyBorder="1" applyAlignment="1">
      <alignment horizontal="center" readingOrder="2"/>
    </xf>
    <xf numFmtId="3" fontId="46" fillId="24" borderId="2" xfId="0" applyNumberFormat="1" applyFont="1" applyFill="1" applyBorder="1" applyAlignment="1">
      <alignment horizontal="center" readingOrder="2"/>
    </xf>
    <xf numFmtId="3" fontId="46" fillId="5" borderId="2" xfId="0" applyNumberFormat="1" applyFont="1" applyFill="1" applyBorder="1" applyAlignment="1">
      <alignment horizontal="center" readingOrder="2"/>
    </xf>
    <xf numFmtId="3" fontId="46" fillId="5" borderId="17" xfId="0" applyNumberFormat="1" applyFont="1" applyFill="1" applyBorder="1" applyAlignment="1">
      <alignment horizontal="center" readingOrder="2"/>
    </xf>
    <xf numFmtId="3" fontId="46" fillId="14" borderId="103" xfId="0" applyNumberFormat="1" applyFont="1" applyFill="1" applyBorder="1" applyAlignment="1">
      <alignment horizontal="center" readingOrder="2"/>
    </xf>
    <xf numFmtId="3" fontId="45" fillId="25" borderId="104" xfId="0" applyNumberFormat="1" applyFont="1" applyFill="1" applyBorder="1" applyAlignment="1">
      <alignment horizontal="center" readingOrder="2"/>
    </xf>
    <xf numFmtId="3" fontId="46" fillId="24" borderId="18" xfId="0" applyNumberFormat="1" applyFont="1" applyFill="1" applyBorder="1" applyAlignment="1">
      <alignment horizontal="center" readingOrder="2"/>
    </xf>
    <xf numFmtId="3" fontId="46" fillId="24" borderId="19" xfId="0" applyNumberFormat="1" applyFont="1" applyFill="1" applyBorder="1" applyAlignment="1">
      <alignment horizontal="center" readingOrder="2"/>
    </xf>
    <xf numFmtId="3" fontId="46" fillId="5" borderId="19" xfId="0" applyNumberFormat="1" applyFont="1" applyFill="1" applyBorder="1" applyAlignment="1">
      <alignment horizontal="center" readingOrder="2"/>
    </xf>
    <xf numFmtId="3" fontId="46" fillId="14" borderId="19" xfId="0" applyNumberFormat="1" applyFont="1" applyFill="1" applyBorder="1" applyAlignment="1">
      <alignment horizontal="center" readingOrder="2"/>
    </xf>
    <xf numFmtId="0" fontId="16" fillId="6" borderId="16" xfId="0" applyFont="1" applyFill="1" applyBorder="1" applyAlignment="1">
      <alignment horizontal="center" vertical="center" readingOrder="2"/>
    </xf>
    <xf numFmtId="0" fontId="36" fillId="11" borderId="27" xfId="0" applyFont="1" applyFill="1" applyBorder="1" applyAlignment="1">
      <alignment horizontal="center" vertical="center" readingOrder="2"/>
    </xf>
    <xf numFmtId="0" fontId="16" fillId="6" borderId="3" xfId="0" applyFont="1" applyFill="1" applyBorder="1" applyAlignment="1">
      <alignment horizontal="center" vertical="center" readingOrder="2"/>
    </xf>
    <xf numFmtId="0" fontId="23" fillId="17" borderId="2" xfId="0" applyFont="1" applyFill="1" applyBorder="1" applyAlignment="1">
      <alignment horizontal="center" vertical="center" readingOrder="2"/>
    </xf>
    <xf numFmtId="0" fontId="23" fillId="17" borderId="3" xfId="0" applyFont="1" applyFill="1" applyBorder="1" applyAlignment="1">
      <alignment horizontal="center" vertical="center" readingOrder="2"/>
    </xf>
    <xf numFmtId="0" fontId="23" fillId="17" borderId="54" xfId="0" applyFont="1" applyFill="1" applyBorder="1" applyAlignment="1">
      <alignment horizontal="center" vertical="center" readingOrder="2"/>
    </xf>
    <xf numFmtId="0" fontId="38" fillId="26" borderId="45" xfId="0" applyFont="1" applyFill="1" applyBorder="1" applyAlignment="1">
      <alignment horizontal="center"/>
    </xf>
    <xf numFmtId="0" fontId="38" fillId="26" borderId="57" xfId="0" applyFont="1" applyFill="1" applyBorder="1" applyAlignment="1">
      <alignment horizontal="center"/>
    </xf>
    <xf numFmtId="0" fontId="38" fillId="26" borderId="55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readingOrder="2"/>
    </xf>
    <xf numFmtId="0" fontId="4" fillId="4" borderId="1" xfId="0" applyFont="1" applyFill="1" applyBorder="1" applyAlignment="1">
      <alignment horizontal="center" vertical="center" readingOrder="2"/>
    </xf>
    <xf numFmtId="0" fontId="4" fillId="28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readingOrder="2"/>
    </xf>
    <xf numFmtId="0" fontId="4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readingOrder="2"/>
    </xf>
    <xf numFmtId="0" fontId="36" fillId="11" borderId="40" xfId="0" applyFont="1" applyFill="1" applyBorder="1" applyAlignment="1">
      <alignment horizontal="center" vertical="center" readingOrder="2"/>
    </xf>
    <xf numFmtId="0" fontId="36" fillId="11" borderId="105" xfId="0" applyFont="1" applyFill="1" applyBorder="1" applyAlignment="1">
      <alignment horizontal="center" vertical="center" readingOrder="2"/>
    </xf>
    <xf numFmtId="0" fontId="16" fillId="6" borderId="73" xfId="0" applyFont="1" applyFill="1" applyBorder="1" applyAlignment="1">
      <alignment horizontal="center" vertical="center" readingOrder="2"/>
    </xf>
    <xf numFmtId="0" fontId="16" fillId="6" borderId="106" xfId="0" applyFont="1" applyFill="1" applyBorder="1" applyAlignment="1">
      <alignment horizontal="center" vertical="center" readingOrder="2"/>
    </xf>
    <xf numFmtId="0" fontId="16" fillId="20" borderId="3" xfId="0" applyFont="1" applyFill="1" applyBorder="1" applyAlignment="1">
      <alignment horizontal="center" vertical="center" readingOrder="2"/>
    </xf>
    <xf numFmtId="0" fontId="16" fillId="20" borderId="16" xfId="0" applyFont="1" applyFill="1" applyBorder="1" applyAlignment="1">
      <alignment horizontal="center" vertical="center" readingOrder="2"/>
    </xf>
    <xf numFmtId="0" fontId="16" fillId="6" borderId="73" xfId="0" applyFont="1" applyFill="1" applyBorder="1" applyAlignment="1">
      <alignment horizontal="center" vertical="top" readingOrder="2"/>
    </xf>
    <xf numFmtId="0" fontId="16" fillId="6" borderId="106" xfId="0" applyFont="1" applyFill="1" applyBorder="1" applyAlignment="1">
      <alignment horizontal="center" vertical="top" readingOrder="2"/>
    </xf>
    <xf numFmtId="0" fontId="33" fillId="24" borderId="0" xfId="0" applyFont="1" applyFill="1" applyBorder="1" applyAlignment="1">
      <alignment horizontal="center"/>
    </xf>
    <xf numFmtId="0" fontId="4" fillId="17" borderId="107" xfId="0" applyFont="1" applyFill="1" applyBorder="1" applyAlignment="1">
      <alignment horizontal="center" vertical="center"/>
    </xf>
    <xf numFmtId="0" fontId="4" fillId="17" borderId="108" xfId="0" applyFont="1" applyFill="1" applyBorder="1" applyAlignment="1">
      <alignment horizontal="center" vertical="center"/>
    </xf>
    <xf numFmtId="0" fontId="4" fillId="18" borderId="107" xfId="0" applyFont="1" applyFill="1" applyBorder="1" applyAlignment="1">
      <alignment horizontal="center" vertical="center"/>
    </xf>
    <xf numFmtId="0" fontId="4" fillId="18" borderId="109" xfId="0" applyFont="1" applyFill="1" applyBorder="1" applyAlignment="1">
      <alignment horizontal="center" vertical="center"/>
    </xf>
    <xf numFmtId="0" fontId="16" fillId="18" borderId="110" xfId="0" applyFont="1" applyFill="1" applyBorder="1" applyAlignment="1">
      <alignment horizontal="center" vertical="center"/>
    </xf>
    <xf numFmtId="0" fontId="16" fillId="18" borderId="1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0" fillId="18" borderId="9" xfId="0" applyFont="1" applyFill="1" applyBorder="1" applyAlignment="1">
      <alignment horizontal="center" vertical="center"/>
    </xf>
    <xf numFmtId="0" fontId="20" fillId="18" borderId="40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92" xfId="0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horizontal="center" vertical="center" wrapText="1" shrinkToFit="1" readingOrder="2"/>
    </xf>
    <xf numFmtId="0" fontId="20" fillId="18" borderId="112" xfId="0" applyFont="1" applyFill="1" applyBorder="1" applyAlignment="1">
      <alignment horizontal="center" vertical="center"/>
    </xf>
    <xf numFmtId="0" fontId="20" fillId="18" borderId="38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6" fillId="18" borderId="67" xfId="0" applyFont="1" applyFill="1" applyBorder="1" applyAlignment="1">
      <alignment horizontal="center" vertical="center" readingOrder="2"/>
    </xf>
    <xf numFmtId="0" fontId="16" fillId="18" borderId="113" xfId="0" applyFont="1" applyFill="1" applyBorder="1" applyAlignment="1">
      <alignment horizontal="center" vertical="center" wrapText="1" shrinkToFit="1" readingOrder="2"/>
    </xf>
    <xf numFmtId="0" fontId="16" fillId="18" borderId="114" xfId="0" applyFont="1" applyFill="1" applyBorder="1" applyAlignment="1">
      <alignment horizontal="center" vertical="center" wrapText="1" shrinkToFit="1" readingOrder="2"/>
    </xf>
    <xf numFmtId="0" fontId="16" fillId="18" borderId="115" xfId="0" applyFont="1" applyFill="1" applyBorder="1" applyAlignment="1">
      <alignment horizontal="center" vertical="center" wrapText="1" shrinkToFit="1" readingOrder="2"/>
    </xf>
    <xf numFmtId="0" fontId="16" fillId="18" borderId="116" xfId="0" applyFont="1" applyFill="1" applyBorder="1" applyAlignment="1">
      <alignment horizontal="center" vertical="center" wrapText="1" shrinkToFit="1" readingOrder="2"/>
    </xf>
    <xf numFmtId="0" fontId="16" fillId="18" borderId="117" xfId="0" applyFont="1" applyFill="1" applyBorder="1" applyAlignment="1">
      <alignment horizontal="center" vertical="center" wrapText="1" shrinkToFit="1" readingOrder="2"/>
    </xf>
    <xf numFmtId="0" fontId="16" fillId="18" borderId="118" xfId="0" applyFont="1" applyFill="1" applyBorder="1" applyAlignment="1">
      <alignment horizontal="center" vertical="center" wrapText="1" shrinkToFit="1" readingOrder="2"/>
    </xf>
    <xf numFmtId="0" fontId="16" fillId="18" borderId="9" xfId="0" applyFont="1" applyFill="1" applyBorder="1" applyAlignment="1">
      <alignment horizontal="center" vertical="center" readingOrder="2"/>
    </xf>
    <xf numFmtId="0" fontId="16" fillId="18" borderId="68" xfId="0" applyFont="1" applyFill="1" applyBorder="1" applyAlignment="1">
      <alignment horizontal="center" vertical="center" readingOrder="2"/>
    </xf>
    <xf numFmtId="0" fontId="16" fillId="18" borderId="13" xfId="0" applyFont="1" applyFill="1" applyBorder="1" applyAlignment="1">
      <alignment horizontal="center" vertical="center" readingOrder="2"/>
    </xf>
    <xf numFmtId="0" fontId="16" fillId="18" borderId="69" xfId="0" applyFont="1" applyFill="1" applyBorder="1" applyAlignment="1">
      <alignment horizontal="center" vertical="center" readingOrder="2"/>
    </xf>
    <xf numFmtId="0" fontId="16" fillId="18" borderId="112" xfId="0" applyFont="1" applyFill="1" applyBorder="1" applyAlignment="1">
      <alignment horizontal="center" vertical="center" readingOrder="2"/>
    </xf>
    <xf numFmtId="0" fontId="16" fillId="18" borderId="119" xfId="0" applyFont="1" applyFill="1" applyBorder="1" applyAlignment="1">
      <alignment horizontal="center" vertical="center" readingOrder="2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28" xfId="0" applyFont="1" applyFill="1" applyBorder="1" applyAlignment="1">
      <alignment horizontal="center" vertical="center" wrapText="1"/>
    </xf>
    <xf numFmtId="0" fontId="16" fillId="18" borderId="65" xfId="0" applyFont="1" applyFill="1" applyBorder="1" applyAlignment="1">
      <alignment horizontal="center" vertical="center"/>
    </xf>
    <xf numFmtId="0" fontId="16" fillId="18" borderId="37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32" xfId="0" applyFont="1" applyFill="1" applyBorder="1" applyAlignment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20" fillId="18" borderId="27" xfId="0" applyFont="1" applyFill="1" applyBorder="1" applyAlignment="1">
      <alignment horizontal="center" vertical="center" wrapText="1"/>
    </xf>
    <xf numFmtId="0" fontId="20" fillId="18" borderId="29" xfId="0" applyFont="1" applyFill="1" applyBorder="1" applyAlignment="1">
      <alignment horizontal="center"/>
    </xf>
    <xf numFmtId="0" fontId="20" fillId="18" borderId="31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/>
    </xf>
    <xf numFmtId="0" fontId="16" fillId="18" borderId="24" xfId="0" applyFont="1" applyFill="1" applyBorder="1" applyAlignment="1">
      <alignment horizontal="center" vertical="center"/>
    </xf>
    <xf numFmtId="0" fontId="20" fillId="18" borderId="30" xfId="0" applyFont="1" applyFill="1" applyBorder="1" applyAlignment="1">
      <alignment horizontal="center" vertical="top"/>
    </xf>
    <xf numFmtId="0" fontId="20" fillId="18" borderId="22" xfId="0" applyFont="1" applyFill="1" applyBorder="1" applyAlignment="1">
      <alignment horizontal="center" vertical="top"/>
    </xf>
    <xf numFmtId="0" fontId="21" fillId="18" borderId="120" xfId="0" applyFont="1" applyFill="1" applyBorder="1" applyAlignment="1">
      <alignment horizontal="center" vertical="center"/>
    </xf>
    <xf numFmtId="0" fontId="21" fillId="18" borderId="121" xfId="0" applyFont="1" applyFill="1" applyBorder="1" applyAlignment="1">
      <alignment horizontal="center" vertical="center"/>
    </xf>
    <xf numFmtId="0" fontId="6" fillId="18" borderId="72" xfId="0" applyFont="1" applyFill="1" applyBorder="1" applyAlignment="1">
      <alignment horizontal="center" vertical="center"/>
    </xf>
    <xf numFmtId="0" fontId="6" fillId="18" borderId="59" xfId="0" applyFont="1" applyFill="1" applyBorder="1" applyAlignment="1">
      <alignment horizontal="center" vertical="center"/>
    </xf>
    <xf numFmtId="0" fontId="6" fillId="18" borderId="71" xfId="0" applyFont="1" applyFill="1" applyBorder="1" applyAlignment="1">
      <alignment horizontal="center" vertical="center"/>
    </xf>
    <xf numFmtId="0" fontId="6" fillId="18" borderId="122" xfId="0" applyFont="1" applyFill="1" applyBorder="1" applyAlignment="1">
      <alignment horizontal="center" vertical="center" wrapText="1"/>
    </xf>
    <xf numFmtId="0" fontId="6" fillId="18" borderId="123" xfId="0" applyFont="1" applyFill="1" applyBorder="1" applyAlignment="1">
      <alignment horizontal="center" vertical="center" wrapText="1"/>
    </xf>
    <xf numFmtId="0" fontId="6" fillId="18" borderId="71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6" fillId="18" borderId="124" xfId="0" applyFont="1" applyFill="1" applyBorder="1" applyAlignment="1">
      <alignment horizontal="center" vertical="center" wrapText="1"/>
    </xf>
    <xf numFmtId="0" fontId="6" fillId="18" borderId="125" xfId="0" applyFont="1" applyFill="1" applyBorder="1" applyAlignment="1">
      <alignment horizontal="center" vertical="center" wrapText="1"/>
    </xf>
    <xf numFmtId="0" fontId="20" fillId="18" borderId="126" xfId="0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20" fillId="18" borderId="48" xfId="0" applyFont="1" applyFill="1" applyBorder="1" applyAlignment="1">
      <alignment horizontal="center" vertical="center" wrapText="1"/>
    </xf>
    <xf numFmtId="0" fontId="20" fillId="18" borderId="2" xfId="0" applyFont="1" applyFill="1" applyBorder="1" applyAlignment="1">
      <alignment horizontal="center" vertical="center" wrapText="1"/>
    </xf>
    <xf numFmtId="0" fontId="6" fillId="18" borderId="127" xfId="0" applyFont="1" applyFill="1" applyBorder="1" applyAlignment="1">
      <alignment horizontal="center" vertical="center" wrapText="1" readingOrder="2"/>
    </xf>
    <xf numFmtId="0" fontId="6" fillId="18" borderId="128" xfId="0" applyFont="1" applyFill="1" applyBorder="1" applyAlignment="1">
      <alignment horizontal="center" vertical="center" wrapText="1" readingOrder="2"/>
    </xf>
    <xf numFmtId="0" fontId="6" fillId="18" borderId="86" xfId="0" applyFont="1" applyFill="1" applyBorder="1" applyAlignment="1">
      <alignment horizontal="center" vertical="center" wrapText="1" readingOrder="2"/>
    </xf>
    <xf numFmtId="0" fontId="6" fillId="18" borderId="54" xfId="0" applyFont="1" applyFill="1" applyBorder="1" applyAlignment="1">
      <alignment horizontal="center" vertical="center" wrapText="1" readingOrder="2"/>
    </xf>
    <xf numFmtId="0" fontId="20" fillId="18" borderId="129" xfId="0" applyFont="1" applyFill="1" applyBorder="1" applyAlignment="1">
      <alignment horizontal="center"/>
    </xf>
    <xf numFmtId="0" fontId="20" fillId="18" borderId="130" xfId="0" applyFont="1" applyFill="1" applyBorder="1" applyAlignment="1">
      <alignment horizontal="center"/>
    </xf>
    <xf numFmtId="0" fontId="6" fillId="18" borderId="86" xfId="0" applyFont="1" applyFill="1" applyBorder="1" applyAlignment="1">
      <alignment horizontal="center" vertical="center"/>
    </xf>
    <xf numFmtId="0" fontId="20" fillId="18" borderId="131" xfId="0" applyFont="1" applyFill="1" applyBorder="1" applyAlignment="1">
      <alignment horizontal="center" vertical="center" wrapText="1"/>
    </xf>
    <xf numFmtId="0" fontId="20" fillId="18" borderId="96" xfId="0" applyFont="1" applyFill="1" applyBorder="1" applyAlignment="1">
      <alignment horizontal="center" vertical="center" wrapText="1"/>
    </xf>
    <xf numFmtId="0" fontId="20" fillId="18" borderId="132" xfId="0" applyFont="1" applyFill="1" applyBorder="1" applyAlignment="1">
      <alignment horizontal="center" vertical="top"/>
    </xf>
    <xf numFmtId="0" fontId="20" fillId="18" borderId="133" xfId="0" applyFont="1" applyFill="1" applyBorder="1" applyAlignment="1">
      <alignment horizontal="center" vertical="top"/>
    </xf>
    <xf numFmtId="0" fontId="16" fillId="18" borderId="134" xfId="0" applyFont="1" applyFill="1" applyBorder="1" applyAlignment="1">
      <alignment horizontal="center" vertical="center"/>
    </xf>
    <xf numFmtId="0" fontId="16" fillId="18" borderId="135" xfId="0" applyFont="1" applyFill="1" applyBorder="1" applyAlignment="1">
      <alignment horizontal="center" vertical="center"/>
    </xf>
    <xf numFmtId="0" fontId="4" fillId="18" borderId="86" xfId="0" applyFont="1" applyFill="1" applyBorder="1" applyAlignment="1">
      <alignment horizontal="center" vertical="center"/>
    </xf>
    <xf numFmtId="0" fontId="4" fillId="18" borderId="54" xfId="0" applyFont="1" applyFill="1" applyBorder="1" applyAlignment="1">
      <alignment horizontal="center" vertical="center"/>
    </xf>
    <xf numFmtId="0" fontId="20" fillId="3" borderId="113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20" fillId="3" borderId="115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136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37" fillId="14" borderId="40" xfId="0" applyFont="1" applyFill="1" applyBorder="1" applyAlignment="1">
      <alignment horizontal="center"/>
    </xf>
    <xf numFmtId="0" fontId="37" fillId="14" borderId="105" xfId="0" applyFont="1" applyFill="1" applyBorder="1" applyAlignment="1">
      <alignment horizontal="center"/>
    </xf>
    <xf numFmtId="0" fontId="37" fillId="14" borderId="27" xfId="0" applyFont="1" applyFill="1" applyBorder="1" applyAlignment="1">
      <alignment horizontal="center"/>
    </xf>
    <xf numFmtId="0" fontId="20" fillId="14" borderId="136" xfId="0" applyFont="1" applyFill="1" applyBorder="1" applyAlignment="1">
      <alignment horizontal="center" vertical="center" readingOrder="2"/>
    </xf>
    <xf numFmtId="0" fontId="20" fillId="14" borderId="137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/>
    </xf>
    <xf numFmtId="0" fontId="16" fillId="29" borderId="65" xfId="0" applyFont="1" applyFill="1" applyBorder="1" applyAlignment="1">
      <alignment horizontal="center" vertical="center"/>
    </xf>
    <xf numFmtId="0" fontId="16" fillId="29" borderId="37" xfId="0" applyFont="1" applyFill="1" applyBorder="1" applyAlignment="1">
      <alignment horizontal="center" vertical="center"/>
    </xf>
    <xf numFmtId="0" fontId="20" fillId="14" borderId="115" xfId="0" applyFont="1" applyFill="1" applyBorder="1" applyAlignment="1">
      <alignment horizontal="center" vertical="center" readingOrder="2"/>
    </xf>
    <xf numFmtId="0" fontId="20" fillId="14" borderId="116" xfId="0" applyFont="1" applyFill="1" applyBorder="1" applyAlignment="1">
      <alignment horizontal="center" vertical="center" readingOrder="2"/>
    </xf>
    <xf numFmtId="0" fontId="20" fillId="14" borderId="115" xfId="0" applyFont="1" applyFill="1" applyBorder="1" applyAlignment="1">
      <alignment horizontal="center" vertical="center" readingOrder="2"/>
    </xf>
    <xf numFmtId="0" fontId="20" fillId="14" borderId="116" xfId="0" applyFont="1" applyFill="1" applyBorder="1" applyAlignment="1">
      <alignment horizontal="center" vertical="center" readingOrder="2"/>
    </xf>
    <xf numFmtId="0" fontId="20" fillId="29" borderId="9" xfId="0" applyFont="1" applyFill="1" applyBorder="1" applyAlignment="1">
      <alignment horizontal="center" vertical="center"/>
    </xf>
    <xf numFmtId="0" fontId="20" fillId="29" borderId="40" xfId="0" applyFont="1" applyFill="1" applyBorder="1" applyAlignment="1">
      <alignment horizontal="center" vertical="center"/>
    </xf>
    <xf numFmtId="0" fontId="20" fillId="29" borderId="13" xfId="0" applyFont="1" applyFill="1" applyBorder="1" applyAlignment="1">
      <alignment horizontal="center" vertical="center"/>
    </xf>
    <xf numFmtId="0" fontId="20" fillId="29" borderId="92" xfId="0" applyFont="1" applyFill="1" applyBorder="1" applyAlignment="1">
      <alignment horizontal="center" vertical="center"/>
    </xf>
    <xf numFmtId="0" fontId="20" fillId="29" borderId="8" xfId="0" applyFont="1" applyFill="1" applyBorder="1" applyAlignment="1">
      <alignment horizontal="center" vertical="center"/>
    </xf>
    <xf numFmtId="0" fontId="20" fillId="29" borderId="105" xfId="0" applyFont="1" applyFill="1" applyBorder="1" applyAlignment="1">
      <alignment horizontal="center" vertical="center"/>
    </xf>
    <xf numFmtId="0" fontId="20" fillId="29" borderId="126" xfId="0" applyFont="1" applyFill="1" applyBorder="1" applyAlignment="1">
      <alignment horizontal="center" vertical="center"/>
    </xf>
    <xf numFmtId="0" fontId="20" fillId="29" borderId="35" xfId="0" applyFont="1" applyFill="1" applyBorder="1" applyAlignment="1">
      <alignment horizontal="center" vertical="center"/>
    </xf>
    <xf numFmtId="0" fontId="20" fillId="29" borderId="45" xfId="0" applyFont="1" applyFill="1" applyBorder="1" applyAlignment="1">
      <alignment horizontal="center" vertical="center"/>
    </xf>
    <xf numFmtId="0" fontId="20" fillId="29" borderId="138" xfId="0" applyFont="1" applyFill="1" applyBorder="1" applyAlignment="1">
      <alignment horizontal="center" vertical="center"/>
    </xf>
    <xf numFmtId="0" fontId="20" fillId="29" borderId="4" xfId="0" applyFont="1" applyFill="1" applyBorder="1" applyAlignment="1">
      <alignment horizontal="center" vertical="center"/>
    </xf>
    <xf numFmtId="0" fontId="20" fillId="29" borderId="56" xfId="0" applyFont="1" applyFill="1" applyBorder="1" applyAlignment="1">
      <alignment horizontal="center" vertical="center"/>
    </xf>
    <xf numFmtId="0" fontId="16" fillId="29" borderId="139" xfId="0" applyFont="1" applyFill="1" applyBorder="1" applyAlignment="1">
      <alignment horizontal="center" vertical="center"/>
    </xf>
    <xf numFmtId="0" fontId="16" fillId="29" borderId="140" xfId="0" applyFont="1" applyFill="1" applyBorder="1" applyAlignment="1">
      <alignment horizontal="center" vertical="center"/>
    </xf>
    <xf numFmtId="0" fontId="35" fillId="26" borderId="45" xfId="0" applyFont="1" applyFill="1" applyBorder="1" applyAlignment="1">
      <alignment horizontal="center"/>
    </xf>
    <xf numFmtId="0" fontId="35" fillId="26" borderId="57" xfId="0" applyFont="1" applyFill="1" applyBorder="1" applyAlignment="1">
      <alignment horizontal="center"/>
    </xf>
    <xf numFmtId="0" fontId="35" fillId="26" borderId="55" xfId="0" applyFont="1" applyFill="1" applyBorder="1" applyAlignment="1">
      <alignment horizontal="center"/>
    </xf>
    <xf numFmtId="0" fontId="36" fillId="11" borderId="45" xfId="0" applyFont="1" applyFill="1" applyBorder="1" applyAlignment="1">
      <alignment horizontal="center" vertical="center" readingOrder="2"/>
    </xf>
    <xf numFmtId="0" fontId="36" fillId="11" borderId="57" xfId="0" applyFont="1" applyFill="1" applyBorder="1" applyAlignment="1">
      <alignment horizontal="center" vertical="center" readingOrder="2"/>
    </xf>
    <xf numFmtId="0" fontId="36" fillId="11" borderId="55" xfId="0" applyFont="1" applyFill="1" applyBorder="1" applyAlignment="1">
      <alignment horizontal="center" vertical="center" readingOrder="2"/>
    </xf>
    <xf numFmtId="0" fontId="16" fillId="18" borderId="3" xfId="0" applyFont="1" applyFill="1" applyBorder="1" applyAlignment="1">
      <alignment horizontal="center" vertical="center" readingOrder="2"/>
    </xf>
    <xf numFmtId="0" fontId="16" fillId="18" borderId="16" xfId="0" applyFont="1" applyFill="1" applyBorder="1" applyAlignment="1">
      <alignment horizontal="center" vertical="center" readingOrder="2"/>
    </xf>
    <xf numFmtId="0" fontId="16" fillId="18" borderId="73" xfId="0" applyFont="1" applyFill="1" applyBorder="1" applyAlignment="1">
      <alignment horizontal="center" vertical="center" readingOrder="2"/>
    </xf>
    <xf numFmtId="0" fontId="16" fillId="18" borderId="106" xfId="0" applyFont="1" applyFill="1" applyBorder="1" applyAlignment="1">
      <alignment horizontal="center" vertical="center" readingOrder="2"/>
    </xf>
    <xf numFmtId="0" fontId="4" fillId="0" borderId="52" xfId="0" applyFont="1" applyFill="1" applyBorder="1" applyAlignment="1">
      <alignment horizontal="center" vertical="center" readingOrder="2"/>
    </xf>
    <xf numFmtId="0" fontId="37" fillId="0" borderId="0" xfId="0" applyFont="1" applyAlignment="1">
      <alignment horizontal="center" vertical="center" readingOrder="2"/>
    </xf>
    <xf numFmtId="0" fontId="4" fillId="30" borderId="109" xfId="0" applyFont="1" applyFill="1" applyBorder="1" applyAlignment="1">
      <alignment horizontal="center" vertical="center" readingOrder="2"/>
    </xf>
    <xf numFmtId="0" fontId="4" fillId="30" borderId="141" xfId="0" applyFont="1" applyFill="1" applyBorder="1" applyAlignment="1">
      <alignment horizontal="center" vertical="center" readingOrder="2"/>
    </xf>
    <xf numFmtId="0" fontId="4" fillId="17" borderId="107" xfId="0" applyFont="1" applyFill="1" applyBorder="1" applyAlignment="1">
      <alignment horizontal="center" vertical="center" readingOrder="2"/>
    </xf>
    <xf numFmtId="0" fontId="4" fillId="17" borderId="108" xfId="0" applyFont="1" applyFill="1" applyBorder="1" applyAlignment="1">
      <alignment horizontal="center" vertical="center" readingOrder="2"/>
    </xf>
    <xf numFmtId="0" fontId="4" fillId="13" borderId="107" xfId="0" applyFont="1" applyFill="1" applyBorder="1" applyAlignment="1">
      <alignment horizontal="center" vertical="center" readingOrder="2"/>
    </xf>
    <xf numFmtId="0" fontId="4" fillId="13" borderId="109" xfId="0" applyFont="1" applyFill="1" applyBorder="1" applyAlignment="1">
      <alignment horizontal="center" vertical="center" readingOrder="2"/>
    </xf>
    <xf numFmtId="0" fontId="4" fillId="30" borderId="33" xfId="0" applyFont="1" applyFill="1" applyBorder="1" applyAlignment="1">
      <alignment horizontal="center" vertical="center" readingOrder="2"/>
    </xf>
    <xf numFmtId="0" fontId="4" fillId="30" borderId="34" xfId="0" applyFont="1" applyFill="1" applyBorder="1" applyAlignment="1">
      <alignment horizontal="center" vertical="center" readingOrder="2"/>
    </xf>
    <xf numFmtId="0" fontId="16" fillId="18" borderId="15" xfId="0" applyFont="1" applyFill="1" applyBorder="1" applyAlignment="1">
      <alignment horizontal="center" vertical="center" readingOrder="2"/>
    </xf>
    <xf numFmtId="0" fontId="23" fillId="18" borderId="142" xfId="0" applyFont="1" applyFill="1" applyBorder="1" applyAlignment="1">
      <alignment horizontal="center" vertical="center" shrinkToFit="1" readingOrder="2"/>
    </xf>
    <xf numFmtId="0" fontId="23" fillId="18" borderId="76" xfId="0" applyFont="1" applyFill="1" applyBorder="1" applyAlignment="1">
      <alignment horizontal="center" vertical="center" shrinkToFit="1" readingOrder="2"/>
    </xf>
    <xf numFmtId="0" fontId="23" fillId="18" borderId="143" xfId="0" applyFont="1" applyFill="1" applyBorder="1" applyAlignment="1">
      <alignment horizontal="center" vertical="center" shrinkToFit="1" readingOrder="2"/>
    </xf>
    <xf numFmtId="0" fontId="23" fillId="18" borderId="15" xfId="0" applyFont="1" applyFill="1" applyBorder="1" applyAlignment="1">
      <alignment horizontal="center" vertical="center" shrinkToFit="1" readingOrder="2"/>
    </xf>
    <xf numFmtId="0" fontId="23" fillId="18" borderId="143" xfId="0" applyFont="1" applyFill="1" applyBorder="1" applyAlignment="1">
      <alignment horizontal="center" vertical="center" wrapText="1" shrinkToFit="1" readingOrder="2"/>
    </xf>
    <xf numFmtId="0" fontId="23" fillId="18" borderId="15" xfId="0" applyFont="1" applyFill="1" applyBorder="1" applyAlignment="1">
      <alignment horizontal="center" vertical="center" wrapText="1" shrinkToFit="1" readingOrder="2"/>
    </xf>
    <xf numFmtId="0" fontId="4" fillId="18" borderId="9" xfId="0" applyFont="1" applyFill="1" applyBorder="1" applyAlignment="1">
      <alignment horizontal="center" vertical="center" readingOrder="2"/>
    </xf>
    <xf numFmtId="0" fontId="4" fillId="18" borderId="68" xfId="0" applyFont="1" applyFill="1" applyBorder="1" applyAlignment="1">
      <alignment horizontal="center" vertical="center" readingOrder="2"/>
    </xf>
    <xf numFmtId="0" fontId="4" fillId="18" borderId="112" xfId="0" applyFont="1" applyFill="1" applyBorder="1" applyAlignment="1">
      <alignment horizontal="center" vertical="center" readingOrder="2"/>
    </xf>
    <xf numFmtId="0" fontId="4" fillId="18" borderId="119" xfId="0" applyFont="1" applyFill="1" applyBorder="1" applyAlignment="1">
      <alignment horizontal="center" vertical="center" readingOrder="2"/>
    </xf>
    <xf numFmtId="0" fontId="23" fillId="18" borderId="144" xfId="0" applyFont="1" applyFill="1" applyBorder="1" applyAlignment="1">
      <alignment horizontal="center" vertical="center" readingOrder="2"/>
    </xf>
    <xf numFmtId="0" fontId="23" fillId="18" borderId="145" xfId="0" applyFont="1" applyFill="1" applyBorder="1" applyAlignment="1">
      <alignment horizontal="center" vertical="center" readingOrder="2"/>
    </xf>
    <xf numFmtId="0" fontId="4" fillId="18" borderId="13" xfId="0" applyFont="1" applyFill="1" applyBorder="1" applyAlignment="1">
      <alignment horizontal="center" vertical="center" readingOrder="2"/>
    </xf>
    <xf numFmtId="0" fontId="4" fillId="18" borderId="69" xfId="0" applyFont="1" applyFill="1" applyBorder="1" applyAlignment="1">
      <alignment horizontal="center" vertical="center" readingOrder="2"/>
    </xf>
    <xf numFmtId="0" fontId="23" fillId="18" borderId="146" xfId="0" applyFont="1" applyFill="1" applyBorder="1" applyAlignment="1">
      <alignment horizontal="center" vertical="center"/>
    </xf>
    <xf numFmtId="0" fontId="23" fillId="18" borderId="94" xfId="0" applyFont="1" applyFill="1" applyBorder="1" applyAlignment="1">
      <alignment horizontal="center" vertical="center"/>
    </xf>
    <xf numFmtId="0" fontId="4" fillId="18" borderId="147" xfId="0" applyFont="1" applyFill="1" applyBorder="1" applyAlignment="1">
      <alignment horizontal="center" vertical="center"/>
    </xf>
    <xf numFmtId="0" fontId="4" fillId="18" borderId="54" xfId="0" applyFont="1" applyFill="1" applyBorder="1" applyAlignment="1">
      <alignment horizontal="center" vertical="center"/>
    </xf>
    <xf numFmtId="0" fontId="4" fillId="18" borderId="148" xfId="0" applyFont="1" applyFill="1" applyBorder="1" applyAlignment="1">
      <alignment horizontal="center" vertical="center" wrapText="1" shrinkToFit="1"/>
    </xf>
    <xf numFmtId="0" fontId="4" fillId="18" borderId="54" xfId="0" applyFont="1" applyFill="1" applyBorder="1" applyAlignment="1">
      <alignment horizontal="center" vertical="center" wrapText="1" shrinkToFit="1"/>
    </xf>
    <xf numFmtId="0" fontId="4" fillId="18" borderId="148" xfId="0" applyFont="1" applyFill="1" applyBorder="1" applyAlignment="1">
      <alignment horizontal="center" vertical="center" shrinkToFit="1"/>
    </xf>
    <xf numFmtId="0" fontId="4" fillId="18" borderId="54" xfId="0" applyFont="1" applyFill="1" applyBorder="1" applyAlignment="1">
      <alignment horizontal="center" vertical="center" shrinkToFit="1"/>
    </xf>
    <xf numFmtId="0" fontId="16" fillId="18" borderId="149" xfId="0" applyFont="1" applyFill="1" applyBorder="1" applyAlignment="1">
      <alignment horizontal="center" vertical="center"/>
    </xf>
    <xf numFmtId="0" fontId="16" fillId="18" borderId="9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33" fillId="13" borderId="45" xfId="0" applyFont="1" applyFill="1" applyBorder="1" applyAlignment="1">
      <alignment horizontal="center" vertical="center"/>
    </xf>
    <xf numFmtId="0" fontId="33" fillId="13" borderId="57" xfId="0" applyFont="1" applyFill="1" applyBorder="1" applyAlignment="1">
      <alignment horizontal="center" vertical="center"/>
    </xf>
    <xf numFmtId="0" fontId="33" fillId="13" borderId="55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37" fillId="11" borderId="45" xfId="0" applyFont="1" applyFill="1" applyBorder="1" applyAlignment="1">
      <alignment horizontal="center"/>
    </xf>
    <xf numFmtId="0" fontId="37" fillId="11" borderId="57" xfId="0" applyFont="1" applyFill="1" applyBorder="1" applyAlignment="1">
      <alignment horizontal="center"/>
    </xf>
    <xf numFmtId="0" fontId="37" fillId="11" borderId="55" xfId="0" applyFont="1" applyFill="1" applyBorder="1" applyAlignment="1">
      <alignment horizontal="center"/>
    </xf>
    <xf numFmtId="0" fontId="37" fillId="17" borderId="150" xfId="0" applyFont="1" applyFill="1" applyBorder="1" applyAlignment="1">
      <alignment horizontal="center" vertical="center"/>
    </xf>
    <xf numFmtId="0" fontId="37" fillId="17" borderId="151" xfId="0" applyFont="1" applyFill="1" applyBorder="1" applyAlignment="1">
      <alignment horizontal="center" vertical="center"/>
    </xf>
    <xf numFmtId="0" fontId="37" fillId="17" borderId="152" xfId="0" applyFont="1" applyFill="1" applyBorder="1" applyAlignment="1">
      <alignment horizontal="center" vertical="center"/>
    </xf>
    <xf numFmtId="0" fontId="33" fillId="22" borderId="153" xfId="0" applyFont="1" applyFill="1" applyBorder="1" applyAlignment="1">
      <alignment horizontal="center" vertical="center"/>
    </xf>
    <xf numFmtId="0" fontId="33" fillId="22" borderId="154" xfId="0" applyFont="1" applyFill="1" applyBorder="1" applyAlignment="1">
      <alignment horizontal="center" vertical="center"/>
    </xf>
    <xf numFmtId="0" fontId="33" fillId="22" borderId="155" xfId="0" applyFont="1" applyFill="1" applyBorder="1" applyAlignment="1">
      <alignment horizontal="center" vertical="center"/>
    </xf>
    <xf numFmtId="0" fontId="33" fillId="30" borderId="30" xfId="0" applyFont="1" applyFill="1" applyBorder="1" applyAlignment="1">
      <alignment horizontal="center" vertical="center" wrapText="1"/>
    </xf>
    <xf numFmtId="0" fontId="33" fillId="30" borderId="82" xfId="0" applyFont="1" applyFill="1" applyBorder="1" applyAlignment="1">
      <alignment horizontal="center" vertical="center" wrapText="1"/>
    </xf>
    <xf numFmtId="0" fontId="33" fillId="30" borderId="22" xfId="0" applyFont="1" applyFill="1" applyBorder="1" applyAlignment="1">
      <alignment horizontal="center" vertical="center" wrapText="1"/>
    </xf>
    <xf numFmtId="0" fontId="33" fillId="6" borderId="73" xfId="0" applyFont="1" applyFill="1" applyBorder="1" applyAlignment="1">
      <alignment horizontal="center" vertical="center"/>
    </xf>
    <xf numFmtId="0" fontId="33" fillId="6" borderId="156" xfId="0" applyFont="1" applyFill="1" applyBorder="1" applyAlignment="1">
      <alignment horizontal="center" vertical="center"/>
    </xf>
    <xf numFmtId="0" fontId="33" fillId="6" borderId="103" xfId="0" applyFont="1" applyFill="1" applyBorder="1" applyAlignment="1">
      <alignment horizontal="center" vertical="center"/>
    </xf>
    <xf numFmtId="0" fontId="37" fillId="13" borderId="29" xfId="0" applyFont="1" applyFill="1" applyBorder="1" applyAlignment="1">
      <alignment horizontal="center" vertical="center"/>
    </xf>
    <xf numFmtId="0" fontId="37" fillId="13" borderId="52" xfId="0" applyFont="1" applyFill="1" applyBorder="1" applyAlignment="1">
      <alignment horizontal="center" vertical="center"/>
    </xf>
    <xf numFmtId="0" fontId="37" fillId="13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13" borderId="45" xfId="0" applyFont="1" applyFill="1" applyBorder="1" applyAlignment="1">
      <alignment horizontal="center" vertical="center"/>
    </xf>
    <xf numFmtId="0" fontId="4" fillId="13" borderId="57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/>
    </xf>
    <xf numFmtId="0" fontId="33" fillId="11" borderId="45" xfId="0" applyFont="1" applyFill="1" applyBorder="1" applyAlignment="1">
      <alignment horizontal="center"/>
    </xf>
    <xf numFmtId="0" fontId="33" fillId="11" borderId="57" xfId="0" applyFont="1" applyFill="1" applyBorder="1" applyAlignment="1">
      <alignment horizontal="center"/>
    </xf>
    <xf numFmtId="0" fontId="33" fillId="11" borderId="55" xfId="0" applyFont="1" applyFill="1" applyBorder="1" applyAlignment="1">
      <alignment horizontal="center"/>
    </xf>
    <xf numFmtId="0" fontId="4" fillId="17" borderId="150" xfId="0" applyFont="1" applyFill="1" applyBorder="1" applyAlignment="1">
      <alignment horizontal="center" vertical="center"/>
    </xf>
    <xf numFmtId="0" fontId="4" fillId="17" borderId="151" xfId="0" applyFont="1" applyFill="1" applyBorder="1" applyAlignment="1">
      <alignment horizontal="center" vertical="center"/>
    </xf>
    <xf numFmtId="0" fontId="4" fillId="17" borderId="152" xfId="0" applyFont="1" applyFill="1" applyBorder="1" applyAlignment="1">
      <alignment horizontal="center" vertical="center"/>
    </xf>
    <xf numFmtId="0" fontId="4" fillId="22" borderId="153" xfId="0" applyFont="1" applyFill="1" applyBorder="1" applyAlignment="1">
      <alignment horizontal="center" vertical="center"/>
    </xf>
    <xf numFmtId="0" fontId="4" fillId="22" borderId="154" xfId="0" applyFont="1" applyFill="1" applyBorder="1" applyAlignment="1">
      <alignment horizontal="center" vertical="center"/>
    </xf>
    <xf numFmtId="0" fontId="4" fillId="22" borderId="155" xfId="0" applyFont="1" applyFill="1" applyBorder="1" applyAlignment="1">
      <alignment horizontal="center" vertical="center"/>
    </xf>
    <xf numFmtId="0" fontId="4" fillId="30" borderId="30" xfId="0" applyFont="1" applyFill="1" applyBorder="1" applyAlignment="1">
      <alignment horizontal="center" vertical="center" wrapText="1"/>
    </xf>
    <xf numFmtId="0" fontId="4" fillId="30" borderId="82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/>
    </xf>
    <xf numFmtId="0" fontId="4" fillId="6" borderId="156" xfId="0" applyFont="1" applyFill="1" applyBorder="1" applyAlignment="1">
      <alignment horizontal="center" vertical="center"/>
    </xf>
    <xf numFmtId="0" fontId="4" fillId="6" borderId="103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37" fillId="14" borderId="0" xfId="0" applyFont="1" applyFill="1" applyAlignment="1">
      <alignment horizontal="center"/>
    </xf>
    <xf numFmtId="0" fontId="33" fillId="21" borderId="113" xfId="0" applyFont="1" applyFill="1" applyBorder="1" applyAlignment="1">
      <alignment horizontal="center" vertical="center"/>
    </xf>
    <xf numFmtId="0" fontId="33" fillId="21" borderId="63" xfId="0" applyFont="1" applyFill="1" applyBorder="1" applyAlignment="1">
      <alignment horizontal="center" vertical="center"/>
    </xf>
    <xf numFmtId="0" fontId="33" fillId="21" borderId="115" xfId="0" applyFont="1" applyFill="1" applyBorder="1" applyAlignment="1">
      <alignment horizontal="center" vertical="center"/>
    </xf>
    <xf numFmtId="0" fontId="33" fillId="21" borderId="46" xfId="0" applyFont="1" applyFill="1" applyBorder="1" applyAlignment="1">
      <alignment horizontal="center" vertical="center"/>
    </xf>
    <xf numFmtId="0" fontId="33" fillId="21" borderId="136" xfId="0" applyFont="1" applyFill="1" applyBorder="1" applyAlignment="1">
      <alignment horizontal="center" vertical="center"/>
    </xf>
    <xf numFmtId="0" fontId="33" fillId="21" borderId="6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29" borderId="157" xfId="0" applyFont="1" applyFill="1" applyBorder="1" applyAlignment="1">
      <alignment horizontal="center" vertical="center"/>
    </xf>
    <xf numFmtId="0" fontId="20" fillId="29" borderId="27" xfId="0" applyFont="1" applyFill="1" applyBorder="1" applyAlignment="1">
      <alignment horizontal="center" vertical="center"/>
    </xf>
    <xf numFmtId="0" fontId="20" fillId="29" borderId="25" xfId="0" applyFont="1" applyFill="1" applyBorder="1" applyAlignment="1">
      <alignment horizontal="center" vertical="center"/>
    </xf>
    <xf numFmtId="0" fontId="20" fillId="29" borderId="28" xfId="0" applyFont="1" applyFill="1" applyBorder="1" applyAlignment="1">
      <alignment horizontal="center" vertical="center"/>
    </xf>
    <xf numFmtId="0" fontId="16" fillId="29" borderId="18" xfId="0" applyFont="1" applyFill="1" applyBorder="1" applyAlignment="1">
      <alignment horizontal="center" vertical="center"/>
    </xf>
    <xf numFmtId="0" fontId="16" fillId="29" borderId="19" xfId="0" applyFont="1" applyFill="1" applyBorder="1" applyAlignment="1">
      <alignment horizontal="center" vertical="center"/>
    </xf>
    <xf numFmtId="0" fontId="20" fillId="29" borderId="48" xfId="0" applyFont="1" applyFill="1" applyBorder="1" applyAlignment="1">
      <alignment horizontal="center" vertical="center"/>
    </xf>
    <xf numFmtId="0" fontId="20" fillId="29" borderId="2" xfId="0" applyFont="1" applyFill="1" applyBorder="1" applyAlignment="1">
      <alignment horizontal="center" vertical="center"/>
    </xf>
    <xf numFmtId="0" fontId="20" fillId="29" borderId="71" xfId="0" applyFont="1" applyFill="1" applyBorder="1" applyAlignment="1">
      <alignment horizontal="center" vertical="center"/>
    </xf>
    <xf numFmtId="0" fontId="20" fillId="29" borderId="7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readingOrder="2"/>
    </xf>
    <xf numFmtId="0" fontId="17" fillId="8" borderId="158" xfId="0" applyFont="1" applyFill="1" applyBorder="1" applyAlignment="1">
      <alignment horizontal="center" vertical="center" readingOrder="2"/>
    </xf>
    <xf numFmtId="0" fontId="17" fillId="8" borderId="159" xfId="0" applyFont="1" applyFill="1" applyBorder="1" applyAlignment="1">
      <alignment horizontal="center" vertical="center" readingOrder="2"/>
    </xf>
    <xf numFmtId="0" fontId="17" fillId="27" borderId="160" xfId="0" applyFont="1" applyFill="1" applyBorder="1" applyAlignment="1">
      <alignment horizontal="center" vertical="center" readingOrder="2"/>
    </xf>
    <xf numFmtId="0" fontId="15" fillId="5" borderId="34" xfId="0" applyFont="1" applyFill="1" applyBorder="1" applyAlignment="1">
      <alignment readingOrder="2"/>
    </xf>
    <xf numFmtId="0" fontId="17" fillId="9" borderId="161" xfId="0" applyFont="1" applyFill="1" applyBorder="1" applyAlignment="1">
      <alignment horizontal="center" vertical="center" readingOrder="2"/>
    </xf>
    <xf numFmtId="0" fontId="15" fillId="31" borderId="162" xfId="0" applyFont="1" applyFill="1" applyBorder="1" applyAlignment="1">
      <alignment readingOrder="2"/>
    </xf>
    <xf numFmtId="0" fontId="16" fillId="6" borderId="1" xfId="0" applyFont="1" applyFill="1" applyBorder="1" applyAlignment="1">
      <alignment horizontal="center" vertical="center" readingOrder="2"/>
    </xf>
    <xf numFmtId="0" fontId="16" fillId="20" borderId="1" xfId="0" applyFont="1" applyFill="1" applyBorder="1" applyAlignment="1">
      <alignment horizontal="center" vertical="center" readingOrder="2"/>
    </xf>
    <xf numFmtId="0" fontId="16" fillId="19" borderId="1" xfId="0" applyFont="1" applyFill="1" applyBorder="1" applyAlignment="1">
      <alignment horizontal="center" vertical="center" readingOrder="2"/>
    </xf>
    <xf numFmtId="0" fontId="33" fillId="18" borderId="112" xfId="0" applyFont="1" applyFill="1" applyBorder="1" applyAlignment="1">
      <alignment horizontal="center" readingOrder="2"/>
    </xf>
    <xf numFmtId="0" fontId="33" fillId="18" borderId="119" xfId="0" applyFont="1" applyFill="1" applyBorder="1" applyAlignment="1">
      <alignment horizontal="center" readingOrder="2"/>
    </xf>
    <xf numFmtId="0" fontId="33" fillId="18" borderId="9" xfId="0" applyFont="1" applyFill="1" applyBorder="1" applyAlignment="1">
      <alignment horizontal="center" readingOrder="2"/>
    </xf>
    <xf numFmtId="0" fontId="33" fillId="18" borderId="68" xfId="0" applyFont="1" applyFill="1" applyBorder="1" applyAlignment="1">
      <alignment horizontal="center" readingOrder="2"/>
    </xf>
    <xf numFmtId="0" fontId="33" fillId="18" borderId="45" xfId="0" applyFont="1" applyFill="1" applyBorder="1" applyAlignment="1">
      <alignment horizontal="center" vertical="center" readingOrder="2"/>
    </xf>
    <xf numFmtId="0" fontId="33" fillId="18" borderId="55" xfId="0" applyFont="1" applyFill="1" applyBorder="1" applyAlignment="1">
      <alignment horizontal="center" vertical="center" readingOrder="2"/>
    </xf>
    <xf numFmtId="0" fontId="20" fillId="18" borderId="45" xfId="0" applyFont="1" applyFill="1" applyBorder="1" applyAlignment="1">
      <alignment horizontal="center" vertical="center" readingOrder="2"/>
    </xf>
    <xf numFmtId="0" fontId="20" fillId="18" borderId="55" xfId="0" applyFont="1" applyFill="1" applyBorder="1" applyAlignment="1">
      <alignment horizontal="center" vertical="center" readingOrder="2"/>
    </xf>
    <xf numFmtId="0" fontId="20" fillId="18" borderId="9" xfId="0" applyFont="1" applyFill="1" applyBorder="1" applyAlignment="1">
      <alignment horizontal="center" readingOrder="2"/>
    </xf>
    <xf numFmtId="0" fontId="20" fillId="18" borderId="68" xfId="0" applyFont="1" applyFill="1" applyBorder="1" applyAlignment="1">
      <alignment horizontal="center" readingOrder="2"/>
    </xf>
    <xf numFmtId="0" fontId="20" fillId="18" borderId="112" xfId="0" applyFont="1" applyFill="1" applyBorder="1" applyAlignment="1">
      <alignment horizontal="center" readingOrder="2"/>
    </xf>
    <xf numFmtId="0" fontId="20" fillId="18" borderId="119" xfId="0" applyFont="1" applyFill="1" applyBorder="1" applyAlignment="1">
      <alignment horizontal="center" readingOrder="2"/>
    </xf>
    <xf numFmtId="0" fontId="5" fillId="21" borderId="115" xfId="0" applyFont="1" applyFill="1" applyBorder="1" applyAlignment="1">
      <alignment horizontal="center" vertical="center"/>
    </xf>
    <xf numFmtId="0" fontId="5" fillId="21" borderId="46" xfId="0" applyFont="1" applyFill="1" applyBorder="1" applyAlignment="1">
      <alignment horizontal="center" vertical="center"/>
    </xf>
    <xf numFmtId="0" fontId="5" fillId="21" borderId="136" xfId="0" applyFont="1" applyFill="1" applyBorder="1" applyAlignment="1">
      <alignment horizontal="center" vertical="center"/>
    </xf>
    <xf numFmtId="0" fontId="5" fillId="21" borderId="64" xfId="0" applyFont="1" applyFill="1" applyBorder="1" applyAlignment="1">
      <alignment horizontal="center" vertical="center"/>
    </xf>
    <xf numFmtId="0" fontId="19" fillId="14" borderId="40" xfId="0" applyFont="1" applyFill="1" applyBorder="1" applyAlignment="1">
      <alignment horizontal="center" vertical="center"/>
    </xf>
    <xf numFmtId="0" fontId="19" fillId="14" borderId="105" xfId="0" applyFont="1" applyFill="1" applyBorder="1" applyAlignment="1">
      <alignment horizontal="center" vertical="center"/>
    </xf>
    <xf numFmtId="0" fontId="19" fillId="14" borderId="27" xfId="0" applyFont="1" applyFill="1" applyBorder="1" applyAlignment="1">
      <alignment horizontal="center" vertical="center"/>
    </xf>
    <xf numFmtId="0" fontId="5" fillId="21" borderId="113" xfId="0" applyFont="1" applyFill="1" applyBorder="1" applyAlignment="1">
      <alignment horizontal="center" vertical="center"/>
    </xf>
    <xf numFmtId="0" fontId="5" fillId="21" borderId="6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'1-1'!$D$7</c:f>
              <c:strCache>
                <c:ptCount val="1"/>
                <c:pt idx="0">
                  <c:v>عدد الحوادث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'1-1'!$D$9:$D$10</c:f>
              <c:numCache>
                <c:ptCount val="2"/>
                <c:pt idx="0">
                  <c:v>26990</c:v>
                </c:pt>
                <c:pt idx="1">
                  <c:v>29471</c:v>
                </c:pt>
              </c:numCache>
            </c:numRef>
          </c:val>
        </c:ser>
        <c:axId val="61183838"/>
        <c:axId val="13783631"/>
      </c:barChart>
      <c:catAx>
        <c:axId val="611838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1183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والاصابات'!$I$6:$I$7</c:f>
              <c:strCache>
                <c:ptCount val="1"/>
                <c:pt idx="0">
                  <c:v>المصابون 1430هـ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والاصابات'!$I$8:$I$20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958168"/>
        <c:axId val="9405785"/>
      </c:barChart>
      <c:catAx>
        <c:axId val="1595816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'1-1'!$E$7:$E$8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'1-1'!$E$9:$E$10</c:f>
              <c:numCache>
                <c:ptCount val="2"/>
                <c:pt idx="0">
                  <c:v>148</c:v>
                </c:pt>
                <c:pt idx="1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'1-1'!$F$7:$F$8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'1-1'!$F$9:$F$10</c:f>
              <c:numCache>
                <c:ptCount val="2"/>
                <c:pt idx="0">
                  <c:v>1007</c:v>
                </c:pt>
                <c:pt idx="1">
                  <c:v>1146</c:v>
                </c:pt>
              </c:numCache>
            </c:numRef>
          </c:val>
        </c:ser>
        <c:axId val="56943816"/>
        <c:axId val="42732297"/>
      </c:barChart>
      <c:catAx>
        <c:axId val="5694381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6943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'1-1'!$G$7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'1-1'!$G$9:$G$10</c:f>
              <c:numCache>
                <c:ptCount val="2"/>
                <c:pt idx="0">
                  <c:v>170920038</c:v>
                </c:pt>
                <c:pt idx="1">
                  <c:v>91042731</c:v>
                </c:pt>
              </c:numCache>
            </c:numRef>
          </c:val>
        </c:ser>
        <c:axId val="49046354"/>
        <c:axId val="38764003"/>
      </c:barChart>
      <c:catAx>
        <c:axId val="4904635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9046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'1-2'!$C$7</c:f>
              <c:strCache>
                <c:ptCount val="1"/>
                <c:pt idx="0">
                  <c:v>عدد العمليات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3331708"/>
        <c:axId val="52876509"/>
      </c:barChart>
      <c:catAx>
        <c:axId val="1333170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3331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'1-2'!$D$7:$D$8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'1-2'!$D$9:$D$10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'1-2'!$E$7:$E$8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'1-2'!$E$9:$E$10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126534"/>
        <c:axId val="55138807"/>
      </c:barChart>
      <c:catAx>
        <c:axId val="612653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126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'1-2'!$F$7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'1-2'!$F$9:$F$10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487216"/>
        <c:axId val="37058353"/>
      </c:barChart>
      <c:catAx>
        <c:axId val="2648721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6487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"/>
          <c:y val="0"/>
          <c:w val="0.837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العمليات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المتوفون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5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'1-3'!$D$9:$D$10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المصابون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7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'1-3'!$E$9:$E$10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box"/>
        <c:axId val="65089722"/>
        <c:axId val="48936587"/>
      </c:bar3DChart>
      <c:catAx>
        <c:axId val="650897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9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3325"/>
        </c:manualLayout>
      </c:layout>
      <c:overlay val="0"/>
      <c:spPr>
        <a:blipFill>
          <a:blip r:embed="rId8"/>
          <a:srcRect/>
          <a:tile sx="100000" sy="100000" flip="none" algn="tl"/>
        </a:blipFill>
        <a:ln w="3175">
          <a:noFill/>
        </a:ln>
      </c:sp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9"/>
      <a:srcRect/>
      <a:tile sx="100000" sy="100000" flip="none" algn="tl"/>
    </a:blipFill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والاصابات'!$C$6:$C$7</c:f>
              <c:strCache>
                <c:ptCount val="1"/>
                <c:pt idx="0">
                  <c:v>عدد العمليات 1430هـ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والاصابات'!$C$8:$C$20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7776100"/>
        <c:axId val="4440581"/>
      </c:bar3DChart>
      <c:catAx>
        <c:axId val="377761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والاصابات'!$F$6:$F$7</c:f>
              <c:strCache>
                <c:ptCount val="1"/>
                <c:pt idx="0">
                  <c:v>المتوفون 1430هـ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والاصابات'!$F$8:$F$20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9965230"/>
        <c:axId val="24142751"/>
      </c:barChart>
      <c:catAx>
        <c:axId val="399652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6</xdr:row>
      <xdr:rowOff>0</xdr:rowOff>
    </xdr:from>
    <xdr:to>
      <xdr:col>21</xdr:col>
      <xdr:colOff>571500</xdr:colOff>
      <xdr:row>12</xdr:row>
      <xdr:rowOff>9525</xdr:rowOff>
    </xdr:to>
    <xdr:graphicFrame>
      <xdr:nvGraphicFramePr>
        <xdr:cNvPr id="1" name="Chart 5"/>
        <xdr:cNvGraphicFramePr/>
      </xdr:nvGraphicFramePr>
      <xdr:xfrm>
        <a:off x="10868025" y="1600200"/>
        <a:ext cx="31718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561975</xdr:colOff>
      <xdr:row>6</xdr:row>
      <xdr:rowOff>9525</xdr:rowOff>
    </xdr:from>
    <xdr:to>
      <xdr:col>16</xdr:col>
      <xdr:colOff>361950</xdr:colOff>
      <xdr:row>12</xdr:row>
      <xdr:rowOff>19050</xdr:rowOff>
    </xdr:to>
    <xdr:graphicFrame>
      <xdr:nvGraphicFramePr>
        <xdr:cNvPr id="2" name="Chart 6"/>
        <xdr:cNvGraphicFramePr/>
      </xdr:nvGraphicFramePr>
      <xdr:xfrm>
        <a:off x="7934325" y="1609725"/>
        <a:ext cx="2847975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6</xdr:row>
      <xdr:rowOff>9525</xdr:rowOff>
    </xdr:from>
    <xdr:to>
      <xdr:col>11</xdr:col>
      <xdr:colOff>447675</xdr:colOff>
      <xdr:row>12</xdr:row>
      <xdr:rowOff>28575</xdr:rowOff>
    </xdr:to>
    <xdr:graphicFrame>
      <xdr:nvGraphicFramePr>
        <xdr:cNvPr id="3" name="Chart 7"/>
        <xdr:cNvGraphicFramePr/>
      </xdr:nvGraphicFramePr>
      <xdr:xfrm>
        <a:off x="5029200" y="1609725"/>
        <a:ext cx="2790825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161925</xdr:rowOff>
    </xdr:from>
    <xdr:to>
      <xdr:col>0</xdr:col>
      <xdr:colOff>1133475</xdr:colOff>
      <xdr:row>7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9525" y="1104900"/>
          <a:ext cx="112395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19050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9525" y="600075"/>
          <a:ext cx="1752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19050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619125" y="600075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1619250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609600" y="3371850"/>
        <a:ext cx="6562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3</xdr:col>
      <xdr:colOff>419100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6838950"/>
        <a:ext cx="36004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21</xdr:row>
      <xdr:rowOff>114300</xdr:rowOff>
    </xdr:from>
    <xdr:to>
      <xdr:col>6</xdr:col>
      <xdr:colOff>819150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781425" y="6886575"/>
        <a:ext cx="3409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971550</xdr:colOff>
      <xdr:row>21</xdr:row>
      <xdr:rowOff>114300</xdr:rowOff>
    </xdr:from>
    <xdr:to>
      <xdr:col>9</xdr:col>
      <xdr:colOff>1028700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7343775" y="6886575"/>
        <a:ext cx="32004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76200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4762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0975" y="5143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4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66775" y="9620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161925</xdr:rowOff>
    </xdr:from>
    <xdr:to>
      <xdr:col>1</xdr:col>
      <xdr:colOff>1133475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352550"/>
          <a:ext cx="1123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57225" y="1228725"/>
          <a:ext cx="12668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3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38175" y="571500"/>
          <a:ext cx="13239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561975"/>
          <a:ext cx="1085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161925</xdr:rowOff>
    </xdr:from>
    <xdr:to>
      <xdr:col>0</xdr:col>
      <xdr:colOff>1162050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9525" y="457200"/>
          <a:ext cx="1152525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542925"/>
          <a:ext cx="1809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19050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619125" y="542925"/>
          <a:ext cx="1752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5</xdr:row>
      <xdr:rowOff>161925</xdr:rowOff>
    </xdr:from>
    <xdr:to>
      <xdr:col>19</xdr:col>
      <xdr:colOff>571500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0010775" y="1409700"/>
        <a:ext cx="27717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6</xdr:row>
      <xdr:rowOff>9525</xdr:rowOff>
    </xdr:from>
    <xdr:to>
      <xdr:col>15</xdr:col>
      <xdr:colOff>180975</xdr:colOff>
      <xdr:row>12</xdr:row>
      <xdr:rowOff>19050</xdr:rowOff>
    </xdr:to>
    <xdr:graphicFrame>
      <xdr:nvGraphicFramePr>
        <xdr:cNvPr id="2" name="Chart 2"/>
        <xdr:cNvGraphicFramePr/>
      </xdr:nvGraphicFramePr>
      <xdr:xfrm>
        <a:off x="7115175" y="1428750"/>
        <a:ext cx="2838450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6</xdr:row>
      <xdr:rowOff>9525</xdr:rowOff>
    </xdr:from>
    <xdr:to>
      <xdr:col>10</xdr:col>
      <xdr:colOff>323850</xdr:colOff>
      <xdr:row>12</xdr:row>
      <xdr:rowOff>28575</xdr:rowOff>
    </xdr:to>
    <xdr:graphicFrame>
      <xdr:nvGraphicFramePr>
        <xdr:cNvPr id="3" name="Chart 3"/>
        <xdr:cNvGraphicFramePr/>
      </xdr:nvGraphicFramePr>
      <xdr:xfrm>
        <a:off x="4381500" y="1428750"/>
        <a:ext cx="266700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C4:Y12"/>
  <sheetViews>
    <sheetView rightToLeft="1" tabSelected="1" zoomScale="75" zoomScaleNormal="75" workbookViewId="0" topLeftCell="A1">
      <selection activeCell="G11" sqref="G11"/>
    </sheetView>
  </sheetViews>
  <sheetFormatPr defaultColWidth="9.140625" defaultRowHeight="12.75"/>
  <cols>
    <col min="3" max="3" width="9.7109375" style="0" customWidth="1"/>
    <col min="4" max="4" width="12.140625" style="0" customWidth="1"/>
    <col min="5" max="6" width="8.7109375" style="0" customWidth="1"/>
    <col min="7" max="7" width="16.421875" style="0" customWidth="1"/>
    <col min="23" max="23" width="4.8515625" style="0" customWidth="1"/>
  </cols>
  <sheetData>
    <row r="1" ht="18" customHeight="1"/>
    <row r="2" ht="15.75" customHeight="1" thickBot="1"/>
    <row r="3" ht="69.75" customHeight="1" hidden="1" thickBot="1"/>
    <row r="4" spans="3:25" ht="60" customHeight="1" thickBot="1" thickTop="1">
      <c r="C4" s="337" t="s">
        <v>184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  <c r="W4" s="18"/>
      <c r="X4" s="2"/>
      <c r="Y4" s="2"/>
    </row>
    <row r="5" ht="18.75" thickTop="1">
      <c r="C5" s="169" t="s">
        <v>8</v>
      </c>
    </row>
    <row r="6" ht="13.5" thickBot="1"/>
    <row r="7" spans="3:7" ht="90" customHeight="1" thickBot="1" thickTop="1">
      <c r="C7" s="345" t="s">
        <v>13</v>
      </c>
      <c r="D7" s="343" t="s">
        <v>3</v>
      </c>
      <c r="E7" s="342" t="s">
        <v>12</v>
      </c>
      <c r="F7" s="342"/>
      <c r="G7" s="340" t="s">
        <v>27</v>
      </c>
    </row>
    <row r="8" spans="3:7" ht="90" customHeight="1" thickBot="1" thickTop="1">
      <c r="C8" s="346"/>
      <c r="D8" s="344"/>
      <c r="E8" s="6" t="s">
        <v>10</v>
      </c>
      <c r="F8" s="6" t="s">
        <v>11</v>
      </c>
      <c r="G8" s="341"/>
    </row>
    <row r="9" spans="3:7" ht="90" customHeight="1" thickBot="1" thickTop="1">
      <c r="C9" s="154" t="s">
        <v>180</v>
      </c>
      <c r="D9" s="206">
        <v>26990</v>
      </c>
      <c r="E9" s="155">
        <v>148</v>
      </c>
      <c r="F9" s="155">
        <v>1007</v>
      </c>
      <c r="G9" s="156">
        <v>170920038</v>
      </c>
    </row>
    <row r="10" spans="3:7" ht="90" customHeight="1" thickBot="1" thickTop="1">
      <c r="C10" s="154" t="s">
        <v>185</v>
      </c>
      <c r="D10" s="206">
        <v>29471</v>
      </c>
      <c r="E10" s="155">
        <v>151</v>
      </c>
      <c r="F10" s="155">
        <v>1146</v>
      </c>
      <c r="G10" s="156">
        <v>91042731</v>
      </c>
    </row>
    <row r="11" spans="3:7" ht="90" customHeight="1" thickBot="1" thickTop="1">
      <c r="C11" s="4" t="s">
        <v>7</v>
      </c>
      <c r="D11" s="5">
        <f>D10-D9</f>
        <v>2481</v>
      </c>
      <c r="E11" s="6">
        <f>E10-E9</f>
        <v>3</v>
      </c>
      <c r="F11" s="6">
        <f>F10-F9</f>
        <v>139</v>
      </c>
      <c r="G11" s="7">
        <f>G10-G9</f>
        <v>-79877307</v>
      </c>
    </row>
    <row r="12" spans="3:7" ht="90" customHeight="1" thickBot="1" thickTop="1">
      <c r="C12" s="4" t="s">
        <v>4</v>
      </c>
      <c r="D12" s="10">
        <f>D11/D9</f>
        <v>0.09192293442015562</v>
      </c>
      <c r="E12" s="10">
        <f>E11/E9</f>
        <v>0.02027027027027027</v>
      </c>
      <c r="F12" s="10">
        <f>F11/F9</f>
        <v>0.13803376365441908</v>
      </c>
      <c r="G12" s="10">
        <f>G11/G9</f>
        <v>-0.4673372878608885</v>
      </c>
    </row>
    <row r="13" ht="13.5" thickTop="1"/>
  </sheetData>
  <mergeCells count="5">
    <mergeCell ref="C4:V4"/>
    <mergeCell ref="G7:G8"/>
    <mergeCell ref="E7:F7"/>
    <mergeCell ref="D7:D8"/>
    <mergeCell ref="C7:C8"/>
  </mergeCells>
  <printOptions horizontalCentered="1" verticalCentered="1"/>
  <pageMargins left="0" right="0" top="0.47" bottom="0.35" header="1.03" footer="0.984251968503937"/>
  <pageSetup blackAndWhite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ورقة9"/>
  <dimension ref="B1:G18"/>
  <sheetViews>
    <sheetView rightToLeft="1" workbookViewId="0" topLeftCell="A1">
      <selection activeCell="E18" sqref="E18"/>
    </sheetView>
  </sheetViews>
  <sheetFormatPr defaultColWidth="9.140625" defaultRowHeight="12.75"/>
  <cols>
    <col min="3" max="3" width="17.00390625" style="0" customWidth="1"/>
    <col min="4" max="7" width="25.7109375" style="0" customWidth="1"/>
  </cols>
  <sheetData>
    <row r="1" spans="2:7" ht="26.25">
      <c r="B1" s="445" t="s">
        <v>193</v>
      </c>
      <c r="C1" s="445"/>
      <c r="D1" s="445"/>
      <c r="E1" s="445"/>
      <c r="F1" s="445"/>
      <c r="G1" s="445"/>
    </row>
    <row r="2" ht="16.5" thickBot="1">
      <c r="B2" s="179" t="s">
        <v>152</v>
      </c>
    </row>
    <row r="3" spans="2:7" ht="16.5" thickTop="1">
      <c r="B3" s="55"/>
      <c r="C3" s="56" t="s">
        <v>13</v>
      </c>
      <c r="D3" s="450" t="s">
        <v>180</v>
      </c>
      <c r="E3" s="450" t="s">
        <v>185</v>
      </c>
      <c r="F3" s="450" t="s">
        <v>7</v>
      </c>
      <c r="G3" s="443" t="s">
        <v>4</v>
      </c>
    </row>
    <row r="4" spans="2:7" ht="16.5" thickBot="1">
      <c r="B4" s="57" t="s">
        <v>109</v>
      </c>
      <c r="C4" s="58"/>
      <c r="D4" s="451"/>
      <c r="E4" s="451"/>
      <c r="F4" s="451"/>
      <c r="G4" s="444"/>
    </row>
    <row r="5" spans="2:7" ht="34.5" customHeight="1" thickBot="1" thickTop="1">
      <c r="B5" s="460" t="s">
        <v>36</v>
      </c>
      <c r="C5" s="461"/>
      <c r="D5" s="72">
        <v>8294</v>
      </c>
      <c r="E5" s="72">
        <v>10249</v>
      </c>
      <c r="F5" s="73">
        <f aca="true" t="shared" si="0" ref="F5:F18">SUM(E5-D5)</f>
        <v>1955</v>
      </c>
      <c r="G5" s="74">
        <f aca="true" t="shared" si="1" ref="G5:G18">SUM(F5/D5)</f>
        <v>0.2357125632987702</v>
      </c>
    </row>
    <row r="6" spans="2:7" ht="34.5" customHeight="1" thickBot="1" thickTop="1">
      <c r="B6" s="462" t="s">
        <v>93</v>
      </c>
      <c r="C6" s="463"/>
      <c r="D6" s="75">
        <v>7707</v>
      </c>
      <c r="E6" s="75">
        <v>8256</v>
      </c>
      <c r="F6" s="76">
        <f t="shared" si="0"/>
        <v>549</v>
      </c>
      <c r="G6" s="74">
        <f t="shared" si="1"/>
        <v>0.07123394316854807</v>
      </c>
    </row>
    <row r="7" spans="2:7" ht="34.5" customHeight="1" thickBot="1" thickTop="1">
      <c r="B7" s="462" t="s">
        <v>94</v>
      </c>
      <c r="C7" s="463"/>
      <c r="D7" s="75">
        <v>3065</v>
      </c>
      <c r="E7" s="75">
        <v>3043</v>
      </c>
      <c r="F7" s="76">
        <f t="shared" si="0"/>
        <v>-22</v>
      </c>
      <c r="G7" s="74">
        <f t="shared" si="1"/>
        <v>-0.007177814029363785</v>
      </c>
    </row>
    <row r="8" spans="2:7" ht="34.5" customHeight="1" thickBot="1" thickTop="1">
      <c r="B8" s="460" t="s">
        <v>39</v>
      </c>
      <c r="C8" s="461"/>
      <c r="D8" s="75">
        <v>1373</v>
      </c>
      <c r="E8" s="75">
        <v>1361</v>
      </c>
      <c r="F8" s="76">
        <f t="shared" si="0"/>
        <v>-12</v>
      </c>
      <c r="G8" s="74">
        <f t="shared" si="1"/>
        <v>-0.00873998543335761</v>
      </c>
    </row>
    <row r="9" spans="2:7" ht="34.5" customHeight="1" thickBot="1" thickTop="1">
      <c r="B9" s="460" t="s">
        <v>40</v>
      </c>
      <c r="C9" s="461"/>
      <c r="D9" s="75">
        <v>3059</v>
      </c>
      <c r="E9" s="75">
        <v>3053</v>
      </c>
      <c r="F9" s="76">
        <f t="shared" si="0"/>
        <v>-6</v>
      </c>
      <c r="G9" s="74">
        <f t="shared" si="1"/>
        <v>-0.001961425302386401</v>
      </c>
    </row>
    <row r="10" spans="2:7" ht="34.5" customHeight="1" thickBot="1" thickTop="1">
      <c r="B10" s="460" t="s">
        <v>41</v>
      </c>
      <c r="C10" s="461"/>
      <c r="D10" s="75">
        <v>294</v>
      </c>
      <c r="E10" s="75">
        <v>309</v>
      </c>
      <c r="F10" s="76">
        <f t="shared" si="0"/>
        <v>15</v>
      </c>
      <c r="G10" s="74">
        <f t="shared" si="1"/>
        <v>0.05102040816326531</v>
      </c>
    </row>
    <row r="11" spans="2:7" ht="34.5" customHeight="1" thickBot="1" thickTop="1">
      <c r="B11" s="460" t="s">
        <v>42</v>
      </c>
      <c r="C11" s="461"/>
      <c r="D11" s="75">
        <v>50</v>
      </c>
      <c r="E11" s="75">
        <v>80</v>
      </c>
      <c r="F11" s="76">
        <f t="shared" si="0"/>
        <v>30</v>
      </c>
      <c r="G11" s="74">
        <f t="shared" si="1"/>
        <v>0.6</v>
      </c>
    </row>
    <row r="12" spans="2:7" ht="34.5" customHeight="1" thickBot="1" thickTop="1">
      <c r="B12" s="462" t="s">
        <v>43</v>
      </c>
      <c r="C12" s="463"/>
      <c r="D12" s="75">
        <v>58</v>
      </c>
      <c r="E12" s="75">
        <v>71</v>
      </c>
      <c r="F12" s="76">
        <f t="shared" si="0"/>
        <v>13</v>
      </c>
      <c r="G12" s="74">
        <f t="shared" si="1"/>
        <v>0.22413793103448276</v>
      </c>
    </row>
    <row r="13" spans="2:7" ht="34.5" customHeight="1" thickBot="1" thickTop="1">
      <c r="B13" s="462" t="s">
        <v>95</v>
      </c>
      <c r="C13" s="463"/>
      <c r="D13" s="75">
        <v>39</v>
      </c>
      <c r="E13" s="75">
        <v>49</v>
      </c>
      <c r="F13" s="76">
        <f t="shared" si="0"/>
        <v>10</v>
      </c>
      <c r="G13" s="74">
        <f t="shared" si="1"/>
        <v>0.2564102564102564</v>
      </c>
    </row>
    <row r="14" spans="2:7" ht="34.5" customHeight="1" thickBot="1" thickTop="1">
      <c r="B14" s="462" t="s">
        <v>45</v>
      </c>
      <c r="C14" s="463"/>
      <c r="D14" s="75">
        <v>28</v>
      </c>
      <c r="E14" s="75">
        <v>38</v>
      </c>
      <c r="F14" s="76">
        <f t="shared" si="0"/>
        <v>10</v>
      </c>
      <c r="G14" s="74">
        <f t="shared" si="1"/>
        <v>0.35714285714285715</v>
      </c>
    </row>
    <row r="15" spans="2:7" ht="34.5" customHeight="1" thickBot="1" thickTop="1">
      <c r="B15" s="462" t="s">
        <v>46</v>
      </c>
      <c r="C15" s="463"/>
      <c r="D15" s="75">
        <v>702</v>
      </c>
      <c r="E15" s="75">
        <v>828</v>
      </c>
      <c r="F15" s="76">
        <f t="shared" si="0"/>
        <v>126</v>
      </c>
      <c r="G15" s="74">
        <f t="shared" si="1"/>
        <v>0.1794871794871795</v>
      </c>
    </row>
    <row r="16" spans="2:7" ht="34.5" customHeight="1" thickBot="1" thickTop="1">
      <c r="B16" s="462" t="s">
        <v>47</v>
      </c>
      <c r="C16" s="463"/>
      <c r="D16" s="75">
        <v>2261</v>
      </c>
      <c r="E16" s="75">
        <v>1991</v>
      </c>
      <c r="F16" s="76">
        <f t="shared" si="0"/>
        <v>-270</v>
      </c>
      <c r="G16" s="74">
        <f t="shared" si="1"/>
        <v>-0.11941618752764263</v>
      </c>
    </row>
    <row r="17" spans="2:7" ht="34.5" customHeight="1" thickBot="1" thickTop="1">
      <c r="B17" s="460" t="s">
        <v>182</v>
      </c>
      <c r="C17" s="461"/>
      <c r="D17" s="244">
        <v>60</v>
      </c>
      <c r="E17" s="244">
        <v>143</v>
      </c>
      <c r="F17" s="78">
        <f t="shared" si="0"/>
        <v>83</v>
      </c>
      <c r="G17" s="74">
        <v>1</v>
      </c>
    </row>
    <row r="18" spans="2:7" ht="34.5" customHeight="1" thickBot="1" thickTop="1">
      <c r="B18" s="464" t="s">
        <v>2</v>
      </c>
      <c r="C18" s="465"/>
      <c r="D18" s="80">
        <f>SUM(D5:D17)</f>
        <v>26990</v>
      </c>
      <c r="E18" s="80">
        <f>SUM(E5:E17)</f>
        <v>29471</v>
      </c>
      <c r="F18" s="81">
        <f t="shared" si="0"/>
        <v>2481</v>
      </c>
      <c r="G18" s="74">
        <f t="shared" si="1"/>
        <v>0.09192293442015562</v>
      </c>
    </row>
    <row r="19" ht="13.5" thickTop="1"/>
  </sheetData>
  <mergeCells count="19">
    <mergeCell ref="B17:C17"/>
    <mergeCell ref="G3:G4"/>
    <mergeCell ref="B1:G1"/>
    <mergeCell ref="B18:C18"/>
    <mergeCell ref="D3:D4"/>
    <mergeCell ref="E3:E4"/>
    <mergeCell ref="F3:F4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</mergeCells>
  <printOptions horizontalCentered="1" verticalCentered="1"/>
  <pageMargins left="0.7480314960629921" right="1.33" top="0.7480314960629921" bottom="0.8267716535433072" header="0.5118110236220472" footer="0.5118110236220472"/>
  <pageSetup horizontalDpi="300" verticalDpi="3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ورقة12"/>
  <dimension ref="B4:X12"/>
  <sheetViews>
    <sheetView rightToLeft="1" zoomScale="75" zoomScaleNormal="75" workbookViewId="0" topLeftCell="A6">
      <selection activeCell="F9" sqref="F9"/>
    </sheetView>
  </sheetViews>
  <sheetFormatPr defaultColWidth="9.140625" defaultRowHeight="12.75"/>
  <cols>
    <col min="2" max="2" width="9.7109375" style="0" customWidth="1"/>
    <col min="3" max="3" width="12.140625" style="0" customWidth="1"/>
    <col min="4" max="5" width="8.7109375" style="0" customWidth="1"/>
    <col min="6" max="6" width="15.8515625" style="0" customWidth="1"/>
  </cols>
  <sheetData>
    <row r="3" ht="13.5" thickBot="1"/>
    <row r="4" spans="2:24" ht="45.75" thickBot="1" thickTop="1">
      <c r="B4" s="466" t="s">
        <v>194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8"/>
      <c r="U4" s="19"/>
      <c r="V4" s="20"/>
      <c r="W4" s="2"/>
      <c r="X4" s="2"/>
    </row>
    <row r="5" ht="13.5" thickTop="1">
      <c r="B5" s="3" t="s">
        <v>29</v>
      </c>
    </row>
    <row r="6" ht="13.5" thickBot="1"/>
    <row r="7" spans="2:6" ht="90" customHeight="1" thickBot="1" thickTop="1">
      <c r="B7" s="345" t="s">
        <v>13</v>
      </c>
      <c r="C7" s="343" t="s">
        <v>9</v>
      </c>
      <c r="D7" s="342" t="s">
        <v>12</v>
      </c>
      <c r="E7" s="342"/>
      <c r="F7" s="340" t="s">
        <v>27</v>
      </c>
    </row>
    <row r="8" spans="2:6" ht="90" customHeight="1" thickBot="1" thickTop="1">
      <c r="B8" s="346"/>
      <c r="C8" s="344"/>
      <c r="D8" s="6" t="s">
        <v>10</v>
      </c>
      <c r="E8" s="6" t="s">
        <v>11</v>
      </c>
      <c r="F8" s="341"/>
    </row>
    <row r="9" spans="2:6" ht="90" customHeight="1" thickBot="1" thickTop="1">
      <c r="B9" s="4" t="s">
        <v>180</v>
      </c>
      <c r="C9" s="5">
        <v>16679</v>
      </c>
      <c r="D9" s="6">
        <v>1833</v>
      </c>
      <c r="E9" s="6">
        <v>8685</v>
      </c>
      <c r="F9" s="7">
        <v>11619873</v>
      </c>
    </row>
    <row r="10" spans="2:6" ht="90" customHeight="1" thickBot="1" thickTop="1">
      <c r="B10" s="4" t="s">
        <v>185</v>
      </c>
      <c r="C10" s="5">
        <v>17543</v>
      </c>
      <c r="D10" s="6">
        <v>1762</v>
      </c>
      <c r="E10" s="6">
        <v>8508</v>
      </c>
      <c r="F10" s="7">
        <v>9831170</v>
      </c>
    </row>
    <row r="11" spans="2:6" ht="90" customHeight="1" thickBot="1" thickTop="1">
      <c r="B11" s="4" t="s">
        <v>7</v>
      </c>
      <c r="C11" s="5">
        <f>C10-C9</f>
        <v>864</v>
      </c>
      <c r="D11" s="6">
        <f>D10-D9</f>
        <v>-71</v>
      </c>
      <c r="E11" s="6">
        <f>E10-E9</f>
        <v>-177</v>
      </c>
      <c r="F11" s="7">
        <f>F10-F9</f>
        <v>-1788703</v>
      </c>
    </row>
    <row r="12" spans="2:6" ht="90" customHeight="1" thickBot="1" thickTop="1">
      <c r="B12" s="4" t="s">
        <v>4</v>
      </c>
      <c r="C12" s="8">
        <f>C11/C9</f>
        <v>0.05180166676659272</v>
      </c>
      <c r="D12" s="9">
        <f>D11/D9</f>
        <v>-0.03873431533006001</v>
      </c>
      <c r="E12" s="9">
        <f>E11/E9</f>
        <v>-0.020379965457685664</v>
      </c>
      <c r="F12" s="10">
        <f>F11/F9</f>
        <v>-0.15393481495021502</v>
      </c>
    </row>
    <row r="13" ht="13.5" thickTop="1"/>
  </sheetData>
  <mergeCells count="5">
    <mergeCell ref="B4:T4"/>
    <mergeCell ref="F7:F8"/>
    <mergeCell ref="D7:E7"/>
    <mergeCell ref="C7:C8"/>
    <mergeCell ref="B7:B8"/>
  </mergeCells>
  <printOptions horizontalCentered="1" verticalCentered="1"/>
  <pageMargins left="0.4724409448818898" right="0.4330708661417323" top="0.56" bottom="0.5905511811023623" header="0.5118110236220472" footer="0.7"/>
  <pageSetup horizontalDpi="150" verticalDpi="15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ورقة6"/>
  <dimension ref="A4:M21"/>
  <sheetViews>
    <sheetView rightToLeft="1" zoomScale="75" zoomScaleNormal="75" workbookViewId="0" topLeftCell="A13">
      <selection activeCell="K15" sqref="K15"/>
    </sheetView>
  </sheetViews>
  <sheetFormatPr defaultColWidth="9.140625" defaultRowHeight="12.75"/>
  <cols>
    <col min="1" max="1" width="13.140625" style="0" customWidth="1"/>
    <col min="2" max="10" width="11.7109375" style="0" customWidth="1"/>
    <col min="11" max="12" width="13.7109375" style="0" customWidth="1"/>
    <col min="13" max="13" width="11.7109375" style="0" customWidth="1"/>
  </cols>
  <sheetData>
    <row r="3" ht="13.5" thickBot="1"/>
    <row r="4" spans="1:13" ht="21.75" thickBot="1" thickTop="1">
      <c r="A4" s="469" t="s">
        <v>195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1:13" ht="14.25" thickBot="1" thickTop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31.5" customHeight="1" thickBot="1">
      <c r="A6" s="472" t="s">
        <v>178</v>
      </c>
      <c r="B6" s="474" t="s">
        <v>9</v>
      </c>
      <c r="C6" s="475"/>
      <c r="D6" s="472" t="s">
        <v>4</v>
      </c>
      <c r="E6" s="474" t="s">
        <v>5</v>
      </c>
      <c r="F6" s="475"/>
      <c r="G6" s="472" t="s">
        <v>4</v>
      </c>
      <c r="H6" s="474" t="s">
        <v>6</v>
      </c>
      <c r="I6" s="475"/>
      <c r="J6" s="472" t="s">
        <v>4</v>
      </c>
      <c r="K6" s="474" t="s">
        <v>31</v>
      </c>
      <c r="L6" s="475"/>
      <c r="M6" s="472" t="s">
        <v>4</v>
      </c>
    </row>
    <row r="7" spans="1:13" ht="31.5" customHeight="1" thickBot="1">
      <c r="A7" s="473"/>
      <c r="B7" s="116" t="s">
        <v>180</v>
      </c>
      <c r="C7" s="116" t="s">
        <v>185</v>
      </c>
      <c r="D7" s="473"/>
      <c r="E7" s="116" t="s">
        <v>180</v>
      </c>
      <c r="F7" s="116" t="s">
        <v>185</v>
      </c>
      <c r="G7" s="473"/>
      <c r="H7" s="116" t="s">
        <v>180</v>
      </c>
      <c r="I7" s="116" t="s">
        <v>185</v>
      </c>
      <c r="J7" s="473"/>
      <c r="K7" s="116" t="s">
        <v>180</v>
      </c>
      <c r="L7" s="116" t="s">
        <v>185</v>
      </c>
      <c r="M7" s="473"/>
    </row>
    <row r="8" spans="1:13" ht="31.5" customHeight="1" thickBot="1">
      <c r="A8" s="116" t="s">
        <v>16</v>
      </c>
      <c r="B8" s="149">
        <v>1954</v>
      </c>
      <c r="C8" s="149">
        <v>2400</v>
      </c>
      <c r="D8" s="148">
        <f>(C8-B8)/B8</f>
        <v>0.22824974411463664</v>
      </c>
      <c r="E8" s="147">
        <v>328</v>
      </c>
      <c r="F8" s="147">
        <v>245</v>
      </c>
      <c r="G8" s="213">
        <f>(F8-E8)/E8</f>
        <v>-0.2530487804878049</v>
      </c>
      <c r="H8" s="149">
        <v>1009</v>
      </c>
      <c r="I8" s="149">
        <v>801</v>
      </c>
      <c r="J8" s="148">
        <f>(I8-H8)/H8</f>
        <v>-0.20614469772051536</v>
      </c>
      <c r="K8" s="149">
        <v>3503735</v>
      </c>
      <c r="L8" s="149">
        <v>2341911</v>
      </c>
      <c r="M8" s="150">
        <f>(L8-K8)/K8</f>
        <v>-0.33159585413851217</v>
      </c>
    </row>
    <row r="9" spans="1:13" ht="31.5" customHeight="1" thickBot="1">
      <c r="A9" s="116" t="s">
        <v>17</v>
      </c>
      <c r="B9" s="149">
        <v>2386</v>
      </c>
      <c r="C9" s="149">
        <v>2612</v>
      </c>
      <c r="D9" s="148">
        <f aca="true" t="shared" si="0" ref="D9:D21">(C9-B9)/B9</f>
        <v>0.09471919530595138</v>
      </c>
      <c r="E9" s="147">
        <v>332</v>
      </c>
      <c r="F9" s="147">
        <v>340</v>
      </c>
      <c r="G9" s="148">
        <f aca="true" t="shared" si="1" ref="G9:G20">(F9-E9)/E9</f>
        <v>0.024096385542168676</v>
      </c>
      <c r="H9" s="149">
        <v>1641</v>
      </c>
      <c r="I9" s="149">
        <v>1615</v>
      </c>
      <c r="J9" s="148">
        <f aca="true" t="shared" si="2" ref="J9:J21">(I9-H9)/H9</f>
        <v>-0.015843997562461912</v>
      </c>
      <c r="K9" s="149">
        <v>386825</v>
      </c>
      <c r="L9" s="149">
        <v>375099</v>
      </c>
      <c r="M9" s="150">
        <f aca="true" t="shared" si="3" ref="M9:M21">(L9-K9)/K9</f>
        <v>-0.03031344923414981</v>
      </c>
    </row>
    <row r="10" spans="1:13" ht="31.5" customHeight="1" thickBot="1">
      <c r="A10" s="116" t="s">
        <v>18</v>
      </c>
      <c r="B10" s="149">
        <v>4999</v>
      </c>
      <c r="C10" s="149">
        <v>4193</v>
      </c>
      <c r="D10" s="148">
        <f t="shared" si="0"/>
        <v>-0.16123224644928985</v>
      </c>
      <c r="E10" s="147">
        <v>326</v>
      </c>
      <c r="F10" s="147">
        <v>293</v>
      </c>
      <c r="G10" s="148">
        <f t="shared" si="1"/>
        <v>-0.10122699386503067</v>
      </c>
      <c r="H10" s="149">
        <v>1294</v>
      </c>
      <c r="I10" s="149">
        <v>1091</v>
      </c>
      <c r="J10" s="148">
        <f t="shared" si="2"/>
        <v>-0.15687789799072643</v>
      </c>
      <c r="K10" s="149">
        <v>1090997</v>
      </c>
      <c r="L10" s="149">
        <v>399326</v>
      </c>
      <c r="M10" s="150">
        <f t="shared" si="3"/>
        <v>-0.6339806617250093</v>
      </c>
    </row>
    <row r="11" spans="1:13" ht="31.5" customHeight="1" thickBot="1">
      <c r="A11" s="116" t="s">
        <v>19</v>
      </c>
      <c r="B11" s="149">
        <v>1010</v>
      </c>
      <c r="C11" s="149">
        <v>1292</v>
      </c>
      <c r="D11" s="148">
        <f t="shared" si="0"/>
        <v>0.27920792079207923</v>
      </c>
      <c r="E11" s="147">
        <v>176</v>
      </c>
      <c r="F11" s="147">
        <v>176</v>
      </c>
      <c r="G11" s="148">
        <f t="shared" si="1"/>
        <v>0</v>
      </c>
      <c r="H11" s="149">
        <v>624</v>
      </c>
      <c r="I11" s="149">
        <v>585</v>
      </c>
      <c r="J11" s="148">
        <f t="shared" si="2"/>
        <v>-0.0625</v>
      </c>
      <c r="K11" s="149">
        <v>1142808</v>
      </c>
      <c r="L11" s="149">
        <v>166862</v>
      </c>
      <c r="M11" s="150">
        <f t="shared" si="3"/>
        <v>-0.8539894715472766</v>
      </c>
    </row>
    <row r="12" spans="1:13" ht="31.5" customHeight="1" thickBot="1">
      <c r="A12" s="116" t="s">
        <v>25</v>
      </c>
      <c r="B12" s="149">
        <v>661</v>
      </c>
      <c r="C12" s="149">
        <v>743</v>
      </c>
      <c r="D12" s="148">
        <f t="shared" si="0"/>
        <v>0.12405446293494705</v>
      </c>
      <c r="E12" s="147">
        <v>38</v>
      </c>
      <c r="F12" s="147">
        <v>31</v>
      </c>
      <c r="G12" s="148">
        <f t="shared" si="1"/>
        <v>-0.18421052631578946</v>
      </c>
      <c r="H12" s="149">
        <v>152</v>
      </c>
      <c r="I12" s="149">
        <v>115</v>
      </c>
      <c r="J12" s="148">
        <f t="shared" si="2"/>
        <v>-0.24342105263157895</v>
      </c>
      <c r="K12" s="149">
        <v>2133517</v>
      </c>
      <c r="L12" s="149">
        <v>3021477</v>
      </c>
      <c r="M12" s="150">
        <f t="shared" si="3"/>
        <v>0.4161954181757164</v>
      </c>
    </row>
    <row r="13" spans="1:13" ht="31.5" customHeight="1" thickBot="1">
      <c r="A13" s="116" t="s">
        <v>0</v>
      </c>
      <c r="B13" s="149">
        <v>3167</v>
      </c>
      <c r="C13" s="149">
        <v>2783</v>
      </c>
      <c r="D13" s="148">
        <f t="shared" si="0"/>
        <v>-0.12125039469529524</v>
      </c>
      <c r="E13" s="147">
        <v>172</v>
      </c>
      <c r="F13" s="147">
        <v>141</v>
      </c>
      <c r="G13" s="148">
        <f t="shared" si="1"/>
        <v>-0.18023255813953487</v>
      </c>
      <c r="H13" s="149">
        <v>1665</v>
      </c>
      <c r="I13" s="149">
        <v>1575</v>
      </c>
      <c r="J13" s="148">
        <f t="shared" si="2"/>
        <v>-0.05405405405405406</v>
      </c>
      <c r="K13" s="149">
        <v>140101</v>
      </c>
      <c r="L13" s="149">
        <v>82351</v>
      </c>
      <c r="M13" s="150">
        <f t="shared" si="3"/>
        <v>-0.41220262524892753</v>
      </c>
    </row>
    <row r="14" spans="1:13" ht="31.5" customHeight="1" thickBot="1">
      <c r="A14" s="116" t="s">
        <v>20</v>
      </c>
      <c r="B14" s="149">
        <v>342</v>
      </c>
      <c r="C14" s="149">
        <v>352</v>
      </c>
      <c r="D14" s="148">
        <f t="shared" si="0"/>
        <v>0.029239766081871343</v>
      </c>
      <c r="E14" s="147">
        <v>50</v>
      </c>
      <c r="F14" s="147">
        <v>38</v>
      </c>
      <c r="G14" s="148">
        <f t="shared" si="1"/>
        <v>-0.24</v>
      </c>
      <c r="H14" s="149">
        <v>425</v>
      </c>
      <c r="I14" s="149">
        <v>340</v>
      </c>
      <c r="J14" s="148">
        <f t="shared" si="2"/>
        <v>-0.2</v>
      </c>
      <c r="K14" s="149">
        <v>1205</v>
      </c>
      <c r="L14" s="149">
        <v>51</v>
      </c>
      <c r="M14" s="150">
        <v>1</v>
      </c>
    </row>
    <row r="15" spans="1:13" ht="31.5" customHeight="1" thickBot="1">
      <c r="A15" s="116" t="s">
        <v>21</v>
      </c>
      <c r="B15" s="149">
        <v>242</v>
      </c>
      <c r="C15" s="149">
        <v>454</v>
      </c>
      <c r="D15" s="148">
        <f t="shared" si="0"/>
        <v>0.8760330578512396</v>
      </c>
      <c r="E15" s="147">
        <v>16</v>
      </c>
      <c r="F15" s="147">
        <v>50</v>
      </c>
      <c r="G15" s="148">
        <f t="shared" si="1"/>
        <v>2.125</v>
      </c>
      <c r="H15" s="149">
        <v>72</v>
      </c>
      <c r="I15" s="149">
        <v>177</v>
      </c>
      <c r="J15" s="148">
        <f t="shared" si="2"/>
        <v>1.4583333333333333</v>
      </c>
      <c r="K15" s="149">
        <v>2</v>
      </c>
      <c r="L15" s="149">
        <v>16854</v>
      </c>
      <c r="M15" s="292">
        <f t="shared" si="3"/>
        <v>8426</v>
      </c>
    </row>
    <row r="16" spans="1:13" ht="31.5" customHeight="1" thickBot="1">
      <c r="A16" s="116" t="s">
        <v>30</v>
      </c>
      <c r="B16" s="149">
        <v>474</v>
      </c>
      <c r="C16" s="149">
        <v>465</v>
      </c>
      <c r="D16" s="148">
        <f t="shared" si="0"/>
        <v>-0.0189873417721519</v>
      </c>
      <c r="E16" s="147">
        <v>160</v>
      </c>
      <c r="F16" s="147">
        <v>137</v>
      </c>
      <c r="G16" s="148">
        <f t="shared" si="1"/>
        <v>-0.14375</v>
      </c>
      <c r="H16" s="149">
        <v>422</v>
      </c>
      <c r="I16" s="149">
        <v>365</v>
      </c>
      <c r="J16" s="148">
        <f t="shared" si="2"/>
        <v>-0.13507109004739337</v>
      </c>
      <c r="K16" s="149">
        <v>15001</v>
      </c>
      <c r="L16" s="149">
        <v>101402</v>
      </c>
      <c r="M16" s="150">
        <f t="shared" si="3"/>
        <v>5.759682687820812</v>
      </c>
    </row>
    <row r="17" spans="1:13" ht="31.5" customHeight="1" thickBot="1">
      <c r="A17" s="116" t="s">
        <v>22</v>
      </c>
      <c r="B17" s="149">
        <v>543</v>
      </c>
      <c r="C17" s="149">
        <v>892</v>
      </c>
      <c r="D17" s="148">
        <f t="shared" si="0"/>
        <v>0.6427255985267035</v>
      </c>
      <c r="E17" s="147">
        <v>57</v>
      </c>
      <c r="F17" s="147">
        <v>96</v>
      </c>
      <c r="G17" s="148">
        <f t="shared" si="1"/>
        <v>0.6842105263157895</v>
      </c>
      <c r="H17" s="149">
        <v>168</v>
      </c>
      <c r="I17" s="149">
        <v>428</v>
      </c>
      <c r="J17" s="148">
        <f t="shared" si="2"/>
        <v>1.5476190476190477</v>
      </c>
      <c r="K17" s="149">
        <v>30717</v>
      </c>
      <c r="L17" s="149">
        <v>72422</v>
      </c>
      <c r="M17" s="150">
        <f t="shared" si="3"/>
        <v>1.3577172249894196</v>
      </c>
    </row>
    <row r="18" spans="1:13" ht="31.5" customHeight="1" thickBot="1">
      <c r="A18" s="116" t="s">
        <v>23</v>
      </c>
      <c r="B18" s="149">
        <v>296</v>
      </c>
      <c r="C18" s="149">
        <v>647</v>
      </c>
      <c r="D18" s="148">
        <f t="shared" si="0"/>
        <v>1.1858108108108107</v>
      </c>
      <c r="E18" s="147">
        <v>69</v>
      </c>
      <c r="F18" s="147">
        <v>93</v>
      </c>
      <c r="G18" s="148">
        <f t="shared" si="1"/>
        <v>0.34782608695652173</v>
      </c>
      <c r="H18" s="149">
        <v>352</v>
      </c>
      <c r="I18" s="149">
        <v>640</v>
      </c>
      <c r="J18" s="148">
        <f t="shared" si="2"/>
        <v>0.8181818181818182</v>
      </c>
      <c r="K18" s="149">
        <v>1137015</v>
      </c>
      <c r="L18" s="149">
        <v>196765</v>
      </c>
      <c r="M18" s="150">
        <v>1</v>
      </c>
    </row>
    <row r="19" spans="1:13" ht="31.5" customHeight="1" thickBot="1">
      <c r="A19" s="116" t="s">
        <v>24</v>
      </c>
      <c r="B19" s="149">
        <v>529</v>
      </c>
      <c r="C19" s="149">
        <v>546</v>
      </c>
      <c r="D19" s="148">
        <f t="shared" si="0"/>
        <v>0.03213610586011342</v>
      </c>
      <c r="E19" s="147">
        <v>93</v>
      </c>
      <c r="F19" s="147">
        <v>84</v>
      </c>
      <c r="G19" s="148">
        <f t="shared" si="1"/>
        <v>-0.0967741935483871</v>
      </c>
      <c r="H19" s="149">
        <v>765</v>
      </c>
      <c r="I19" s="149">
        <v>604</v>
      </c>
      <c r="J19" s="148">
        <f t="shared" si="2"/>
        <v>-0.21045751633986928</v>
      </c>
      <c r="K19" s="149">
        <v>550100</v>
      </c>
      <c r="L19" s="149">
        <v>98700</v>
      </c>
      <c r="M19" s="150">
        <f t="shared" si="3"/>
        <v>-0.8205780767133248</v>
      </c>
    </row>
    <row r="20" spans="1:13" ht="31.5" customHeight="1" thickBot="1">
      <c r="A20" s="116" t="s">
        <v>1</v>
      </c>
      <c r="B20" s="149">
        <v>76</v>
      </c>
      <c r="C20" s="149">
        <v>164</v>
      </c>
      <c r="D20" s="148">
        <f t="shared" si="0"/>
        <v>1.1578947368421053</v>
      </c>
      <c r="E20" s="147">
        <v>16</v>
      </c>
      <c r="F20" s="147">
        <v>38</v>
      </c>
      <c r="G20" s="148">
        <f t="shared" si="1"/>
        <v>1.375</v>
      </c>
      <c r="H20" s="149">
        <v>96</v>
      </c>
      <c r="I20" s="149">
        <v>172</v>
      </c>
      <c r="J20" s="148">
        <f t="shared" si="2"/>
        <v>0.7916666666666666</v>
      </c>
      <c r="K20" s="149">
        <v>1487850</v>
      </c>
      <c r="L20" s="149">
        <v>2957950</v>
      </c>
      <c r="M20" s="150">
        <f t="shared" si="3"/>
        <v>0.9880700339415935</v>
      </c>
    </row>
    <row r="21" spans="1:13" ht="31.5" customHeight="1" thickBot="1">
      <c r="A21" s="116" t="s">
        <v>2</v>
      </c>
      <c r="B21" s="152">
        <f>SUM(B8:B20)</f>
        <v>16679</v>
      </c>
      <c r="C21" s="152">
        <f>SUM(C8:C20)</f>
        <v>17543</v>
      </c>
      <c r="D21" s="150">
        <f t="shared" si="0"/>
        <v>0.05180166676659272</v>
      </c>
      <c r="E21" s="151">
        <f>SUM(E8:E20)</f>
        <v>1833</v>
      </c>
      <c r="F21" s="151">
        <f>SUM(F8:F20)</f>
        <v>1762</v>
      </c>
      <c r="G21" s="150">
        <f>(F21-E21)/E21</f>
        <v>-0.03873431533006001</v>
      </c>
      <c r="H21" s="152">
        <f>SUM(H8:H20)</f>
        <v>8685</v>
      </c>
      <c r="I21" s="152">
        <f>SUM(I8:I20)</f>
        <v>8508</v>
      </c>
      <c r="J21" s="150">
        <f t="shared" si="2"/>
        <v>-0.020379965457685664</v>
      </c>
      <c r="K21" s="214">
        <f>SUM(K8:K20)</f>
        <v>11619873</v>
      </c>
      <c r="L21" s="214">
        <f>SUM(L8:L20)</f>
        <v>9831170</v>
      </c>
      <c r="M21" s="150">
        <f t="shared" si="3"/>
        <v>-0.15393481495021502</v>
      </c>
    </row>
  </sheetData>
  <mergeCells count="10">
    <mergeCell ref="A4:M4"/>
    <mergeCell ref="A6:A7"/>
    <mergeCell ref="B6:C6"/>
    <mergeCell ref="D6:D7"/>
    <mergeCell ref="E6:F6"/>
    <mergeCell ref="M6:M7"/>
    <mergeCell ref="G6:G7"/>
    <mergeCell ref="H6:I6"/>
    <mergeCell ref="J6:J7"/>
    <mergeCell ref="K6:L6"/>
  </mergeCells>
  <printOptions horizontalCentered="1" verticalCentered="1"/>
  <pageMargins left="0.46" right="0.5" top="0.64" bottom="0.61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ورقة15"/>
  <dimension ref="B3:H34"/>
  <sheetViews>
    <sheetView rightToLeft="1" workbookViewId="0" topLeftCell="B1">
      <selection activeCell="B7" sqref="B7:B20"/>
    </sheetView>
  </sheetViews>
  <sheetFormatPr defaultColWidth="9.140625" defaultRowHeight="12.75"/>
  <cols>
    <col min="2" max="2" width="19.421875" style="0" customWidth="1"/>
    <col min="3" max="8" width="18.7109375" style="0" customWidth="1"/>
  </cols>
  <sheetData>
    <row r="3" spans="2:8" ht="23.25">
      <c r="B3" s="477" t="s">
        <v>196</v>
      </c>
      <c r="C3" s="477"/>
      <c r="D3" s="477"/>
      <c r="E3" s="477"/>
      <c r="F3" s="477"/>
      <c r="G3" s="477"/>
      <c r="H3" s="477"/>
    </row>
    <row r="4" spans="2:8" ht="13.5" thickBot="1">
      <c r="B4" s="46" t="s">
        <v>107</v>
      </c>
      <c r="C4" s="47"/>
      <c r="D4" s="47"/>
      <c r="E4" s="47"/>
      <c r="F4" s="47"/>
      <c r="G4" s="47"/>
      <c r="H4" s="47"/>
    </row>
    <row r="5" spans="2:8" ht="22.5" customHeight="1" thickBot="1" thickTop="1">
      <c r="B5" s="480" t="s">
        <v>178</v>
      </c>
      <c r="C5" s="482" t="s">
        <v>71</v>
      </c>
      <c r="D5" s="483"/>
      <c r="E5" s="484" t="s">
        <v>2</v>
      </c>
      <c r="F5" s="482" t="s">
        <v>69</v>
      </c>
      <c r="G5" s="483"/>
      <c r="H5" s="478" t="s">
        <v>2</v>
      </c>
    </row>
    <row r="6" spans="2:8" ht="19.5" customHeight="1" thickBot="1">
      <c r="B6" s="481"/>
      <c r="C6" s="48" t="s">
        <v>73</v>
      </c>
      <c r="D6" s="49" t="s">
        <v>51</v>
      </c>
      <c r="E6" s="485"/>
      <c r="F6" s="48" t="s">
        <v>73</v>
      </c>
      <c r="G6" s="49" t="s">
        <v>51</v>
      </c>
      <c r="H6" s="479"/>
    </row>
    <row r="7" spans="2:8" ht="24.75" customHeight="1" thickBot="1" thickTop="1">
      <c r="B7" s="91" t="s">
        <v>76</v>
      </c>
      <c r="C7" s="219">
        <v>221</v>
      </c>
      <c r="D7" s="220">
        <v>24</v>
      </c>
      <c r="E7" s="221">
        <f>SUM(C7:D7)</f>
        <v>245</v>
      </c>
      <c r="F7" s="219">
        <v>704</v>
      </c>
      <c r="G7" s="220">
        <v>97</v>
      </c>
      <c r="H7" s="222">
        <f>SUM(F7:G7)</f>
        <v>801</v>
      </c>
    </row>
    <row r="8" spans="2:8" ht="24.75" customHeight="1" thickBot="1">
      <c r="B8" s="92" t="s">
        <v>77</v>
      </c>
      <c r="C8" s="223">
        <v>301</v>
      </c>
      <c r="D8" s="224">
        <v>39</v>
      </c>
      <c r="E8" s="221">
        <f aca="true" t="shared" si="0" ref="E8:E20">SUM(C8:D8)</f>
        <v>340</v>
      </c>
      <c r="F8" s="223">
        <v>1259</v>
      </c>
      <c r="G8" s="224">
        <v>356</v>
      </c>
      <c r="H8" s="222">
        <f aca="true" t="shared" si="1" ref="H8:H20">SUM(F8:G8)</f>
        <v>1615</v>
      </c>
    </row>
    <row r="9" spans="2:8" ht="24.75" customHeight="1" thickBot="1">
      <c r="B9" s="92" t="s">
        <v>78</v>
      </c>
      <c r="C9" s="223">
        <v>249</v>
      </c>
      <c r="D9" s="224">
        <v>44</v>
      </c>
      <c r="E9" s="221">
        <f t="shared" si="0"/>
        <v>293</v>
      </c>
      <c r="F9" s="223">
        <v>900</v>
      </c>
      <c r="G9" s="224">
        <v>191</v>
      </c>
      <c r="H9" s="222">
        <f t="shared" si="1"/>
        <v>1091</v>
      </c>
    </row>
    <row r="10" spans="2:8" ht="24.75" customHeight="1" thickBot="1">
      <c r="B10" s="92" t="s">
        <v>79</v>
      </c>
      <c r="C10" s="223">
        <v>156</v>
      </c>
      <c r="D10" s="224">
        <v>20</v>
      </c>
      <c r="E10" s="221">
        <f t="shared" si="0"/>
        <v>176</v>
      </c>
      <c r="F10" s="223">
        <v>505</v>
      </c>
      <c r="G10" s="224">
        <v>80</v>
      </c>
      <c r="H10" s="222">
        <f t="shared" si="1"/>
        <v>585</v>
      </c>
    </row>
    <row r="11" spans="2:8" ht="24.75" customHeight="1" thickBot="1">
      <c r="B11" s="92" t="s">
        <v>80</v>
      </c>
      <c r="C11" s="223">
        <v>28</v>
      </c>
      <c r="D11" s="224">
        <v>3</v>
      </c>
      <c r="E11" s="221">
        <f t="shared" si="0"/>
        <v>31</v>
      </c>
      <c r="F11" s="223">
        <v>96</v>
      </c>
      <c r="G11" s="224">
        <v>19</v>
      </c>
      <c r="H11" s="222">
        <f t="shared" si="1"/>
        <v>115</v>
      </c>
    </row>
    <row r="12" spans="2:8" ht="24.75" customHeight="1" thickBot="1">
      <c r="B12" s="92" t="s">
        <v>81</v>
      </c>
      <c r="C12" s="223">
        <v>114</v>
      </c>
      <c r="D12" s="224">
        <v>27</v>
      </c>
      <c r="E12" s="221">
        <f t="shared" si="0"/>
        <v>141</v>
      </c>
      <c r="F12" s="223">
        <v>1361</v>
      </c>
      <c r="G12" s="224">
        <v>214</v>
      </c>
      <c r="H12" s="222">
        <f t="shared" si="1"/>
        <v>1575</v>
      </c>
    </row>
    <row r="13" spans="2:8" ht="24.75" customHeight="1" thickBot="1">
      <c r="B13" s="92" t="s">
        <v>82</v>
      </c>
      <c r="C13" s="223">
        <v>34</v>
      </c>
      <c r="D13" s="224">
        <v>4</v>
      </c>
      <c r="E13" s="221">
        <f t="shared" si="0"/>
        <v>38</v>
      </c>
      <c r="F13" s="223">
        <v>299</v>
      </c>
      <c r="G13" s="224">
        <v>41</v>
      </c>
      <c r="H13" s="222">
        <f t="shared" si="1"/>
        <v>340</v>
      </c>
    </row>
    <row r="14" spans="2:8" ht="24.75" customHeight="1" thickBot="1">
      <c r="B14" s="92" t="s">
        <v>83</v>
      </c>
      <c r="C14" s="223">
        <v>44</v>
      </c>
      <c r="D14" s="224">
        <v>6</v>
      </c>
      <c r="E14" s="221">
        <f t="shared" si="0"/>
        <v>50</v>
      </c>
      <c r="F14" s="223">
        <v>165</v>
      </c>
      <c r="G14" s="224">
        <v>12</v>
      </c>
      <c r="H14" s="222">
        <f t="shared" si="1"/>
        <v>177</v>
      </c>
    </row>
    <row r="15" spans="2:8" ht="24.75" customHeight="1" thickBot="1">
      <c r="B15" s="92" t="s">
        <v>30</v>
      </c>
      <c r="C15" s="223">
        <v>112</v>
      </c>
      <c r="D15" s="224">
        <v>25</v>
      </c>
      <c r="E15" s="221">
        <f t="shared" si="0"/>
        <v>137</v>
      </c>
      <c r="F15" s="223">
        <v>314</v>
      </c>
      <c r="G15" s="224">
        <v>51</v>
      </c>
      <c r="H15" s="222">
        <f t="shared" si="1"/>
        <v>365</v>
      </c>
    </row>
    <row r="16" spans="2:8" ht="24.75" customHeight="1" thickBot="1">
      <c r="B16" s="92" t="s">
        <v>84</v>
      </c>
      <c r="C16" s="223">
        <v>75</v>
      </c>
      <c r="D16" s="224">
        <v>21</v>
      </c>
      <c r="E16" s="221">
        <f t="shared" si="0"/>
        <v>96</v>
      </c>
      <c r="F16" s="223">
        <v>380</v>
      </c>
      <c r="G16" s="224">
        <v>48</v>
      </c>
      <c r="H16" s="222">
        <f t="shared" si="1"/>
        <v>428</v>
      </c>
    </row>
    <row r="17" spans="2:8" ht="24.75" customHeight="1" thickBot="1">
      <c r="B17" s="92" t="s">
        <v>85</v>
      </c>
      <c r="C17" s="223">
        <v>86</v>
      </c>
      <c r="D17" s="224">
        <v>7</v>
      </c>
      <c r="E17" s="221">
        <f t="shared" si="0"/>
        <v>93</v>
      </c>
      <c r="F17" s="223">
        <v>507</v>
      </c>
      <c r="G17" s="224">
        <v>133</v>
      </c>
      <c r="H17" s="222">
        <f t="shared" si="1"/>
        <v>640</v>
      </c>
    </row>
    <row r="18" spans="2:8" ht="24.75" customHeight="1" thickBot="1">
      <c r="B18" s="92" t="s">
        <v>86</v>
      </c>
      <c r="C18" s="223">
        <v>67</v>
      </c>
      <c r="D18" s="224">
        <v>17</v>
      </c>
      <c r="E18" s="221">
        <f t="shared" si="0"/>
        <v>84</v>
      </c>
      <c r="F18" s="223">
        <v>494</v>
      </c>
      <c r="G18" s="224">
        <v>110</v>
      </c>
      <c r="H18" s="222">
        <f t="shared" si="1"/>
        <v>604</v>
      </c>
    </row>
    <row r="19" spans="2:8" ht="24.75" customHeight="1" thickBot="1">
      <c r="B19" s="93" t="s">
        <v>1</v>
      </c>
      <c r="C19" s="225">
        <v>33</v>
      </c>
      <c r="D19" s="226">
        <v>5</v>
      </c>
      <c r="E19" s="227">
        <f t="shared" si="0"/>
        <v>38</v>
      </c>
      <c r="F19" s="225">
        <v>139</v>
      </c>
      <c r="G19" s="226">
        <v>33</v>
      </c>
      <c r="H19" s="228">
        <f t="shared" si="1"/>
        <v>172</v>
      </c>
    </row>
    <row r="20" spans="2:8" ht="24.75" customHeight="1" thickBot="1" thickTop="1">
      <c r="B20" s="82" t="s">
        <v>2</v>
      </c>
      <c r="C20" s="229">
        <f>SUM(C7:C19)</f>
        <v>1520</v>
      </c>
      <c r="D20" s="230">
        <f>SUM(D7:D19)</f>
        <v>242</v>
      </c>
      <c r="E20" s="231">
        <f t="shared" si="0"/>
        <v>1762</v>
      </c>
      <c r="F20" s="229">
        <f>SUM(F7:F19)</f>
        <v>7123</v>
      </c>
      <c r="G20" s="230">
        <f>SUM(G7:G19)</f>
        <v>1385</v>
      </c>
      <c r="H20" s="232">
        <f t="shared" si="1"/>
        <v>8508</v>
      </c>
    </row>
    <row r="21" spans="2:8" ht="18" customHeight="1" thickTop="1">
      <c r="B21" s="476"/>
      <c r="C21" s="476"/>
      <c r="D21" s="476"/>
      <c r="E21" s="476"/>
      <c r="F21" s="476"/>
      <c r="G21" s="476"/>
      <c r="H21" s="476"/>
    </row>
    <row r="22" spans="2:8" ht="12.75">
      <c r="B22" s="50"/>
      <c r="C22" s="50"/>
      <c r="D22" s="50"/>
      <c r="E22" s="50"/>
      <c r="F22" s="50"/>
      <c r="G22" s="50"/>
      <c r="H22" s="50"/>
    </row>
    <row r="23" spans="2:8" ht="15" customHeight="1">
      <c r="B23" s="50"/>
      <c r="C23" s="50"/>
      <c r="D23" s="50"/>
      <c r="E23" s="50"/>
      <c r="F23" s="50"/>
      <c r="G23" s="50"/>
      <c r="H23" s="50"/>
    </row>
    <row r="24" spans="2:8" ht="15" customHeight="1">
      <c r="B24" s="50"/>
      <c r="C24" s="50"/>
      <c r="D24" s="50"/>
      <c r="E24" s="50"/>
      <c r="F24" s="50"/>
      <c r="G24" s="50"/>
      <c r="H24" s="50"/>
    </row>
    <row r="25" spans="2:8" ht="15" customHeight="1">
      <c r="B25" s="50"/>
      <c r="C25" s="50"/>
      <c r="D25" s="50"/>
      <c r="E25" s="50"/>
      <c r="F25" s="50"/>
      <c r="G25" s="50"/>
      <c r="H25" s="50"/>
    </row>
    <row r="26" spans="2:8" ht="15" customHeight="1">
      <c r="B26" s="50"/>
      <c r="C26" s="50"/>
      <c r="D26" s="50"/>
      <c r="E26" s="50"/>
      <c r="F26" s="50"/>
      <c r="G26" s="50"/>
      <c r="H26" s="50"/>
    </row>
    <row r="27" spans="2:8" ht="15" customHeight="1">
      <c r="B27" s="50"/>
      <c r="C27" s="50"/>
      <c r="D27" s="50"/>
      <c r="E27" s="50"/>
      <c r="F27" s="50"/>
      <c r="G27" s="50"/>
      <c r="H27" s="50"/>
    </row>
    <row r="28" spans="2:8" ht="15" customHeight="1">
      <c r="B28" s="50"/>
      <c r="C28" s="50"/>
      <c r="D28" s="50"/>
      <c r="E28" s="50"/>
      <c r="F28" s="50"/>
      <c r="G28" s="50"/>
      <c r="H28" s="50"/>
    </row>
    <row r="29" spans="2:8" ht="15" customHeight="1">
      <c r="B29" s="50"/>
      <c r="C29" s="50"/>
      <c r="D29" s="50"/>
      <c r="E29" s="50"/>
      <c r="F29" s="50"/>
      <c r="G29" s="50"/>
      <c r="H29" s="50"/>
    </row>
    <row r="30" spans="2:8" ht="15" customHeight="1">
      <c r="B30" s="50"/>
      <c r="C30" s="50"/>
      <c r="D30" s="50"/>
      <c r="E30" s="50"/>
      <c r="F30" s="50"/>
      <c r="G30" s="50"/>
      <c r="H30" s="50"/>
    </row>
    <row r="31" spans="2:8" ht="15" customHeight="1">
      <c r="B31" s="50"/>
      <c r="C31" s="50"/>
      <c r="D31" s="50"/>
      <c r="E31" s="50"/>
      <c r="F31" s="50"/>
      <c r="G31" s="50"/>
      <c r="H31" s="50"/>
    </row>
    <row r="32" spans="2:8" ht="15" customHeight="1">
      <c r="B32" s="50"/>
      <c r="C32" s="50"/>
      <c r="D32" s="50"/>
      <c r="E32" s="50"/>
      <c r="F32" s="50"/>
      <c r="G32" s="50"/>
      <c r="H32" s="50"/>
    </row>
    <row r="33" spans="2:8" ht="15" customHeight="1">
      <c r="B33" s="50"/>
      <c r="C33" s="50"/>
      <c r="D33" s="50"/>
      <c r="E33" s="50"/>
      <c r="F33" s="50"/>
      <c r="G33" s="50"/>
      <c r="H33" s="50"/>
    </row>
    <row r="34" spans="2:8" ht="24.75" customHeight="1">
      <c r="B34" s="50"/>
      <c r="C34" s="50"/>
      <c r="D34" s="50"/>
      <c r="E34" s="50"/>
      <c r="F34" s="50"/>
      <c r="G34" s="50"/>
      <c r="H34" s="50"/>
    </row>
    <row r="35" ht="24.75" customHeight="1"/>
    <row r="36" ht="24.75" customHeight="1"/>
  </sheetData>
  <mergeCells count="7">
    <mergeCell ref="B21:H21"/>
    <mergeCell ref="B3:H3"/>
    <mergeCell ref="H5:H6"/>
    <mergeCell ref="B5:B6"/>
    <mergeCell ref="F5:G5"/>
    <mergeCell ref="E5:E6"/>
    <mergeCell ref="C5:D5"/>
  </mergeCells>
  <printOptions horizontalCentered="1" verticalCentered="1"/>
  <pageMargins left="0.11811023622047245" right="0.2755905511811024" top="0.6692913385826772" bottom="0.5511811023622047" header="0.31496062992125984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ورقة271"/>
  <dimension ref="A1:R19"/>
  <sheetViews>
    <sheetView rightToLeft="1" zoomScale="75" zoomScaleNormal="75" workbookViewId="0" topLeftCell="A1">
      <selection activeCell="I18" sqref="I18"/>
    </sheetView>
  </sheetViews>
  <sheetFormatPr defaultColWidth="9.140625" defaultRowHeight="12.75"/>
  <cols>
    <col min="3" max="10" width="17.7109375" style="0" customWidth="1"/>
    <col min="11" max="11" width="6.140625" style="0" customWidth="1"/>
    <col min="12" max="13" width="5.7109375" style="0" customWidth="1"/>
    <col min="14" max="14" width="10.7109375" style="0" customWidth="1"/>
    <col min="15" max="15" width="9.8515625" style="0" customWidth="1"/>
    <col min="16" max="16" width="10.140625" style="0" customWidth="1"/>
    <col min="17" max="17" width="12.7109375" style="0" customWidth="1"/>
    <col min="18" max="18" width="11.28125" style="0" customWidth="1"/>
  </cols>
  <sheetData>
    <row r="1" spans="1:18" ht="26.25">
      <c r="A1" s="371" t="s">
        <v>197</v>
      </c>
      <c r="B1" s="371"/>
      <c r="C1" s="371"/>
      <c r="D1" s="371"/>
      <c r="E1" s="371"/>
      <c r="F1" s="371"/>
      <c r="G1" s="371"/>
      <c r="H1" s="371"/>
      <c r="I1" s="371"/>
      <c r="J1" s="371"/>
      <c r="K1" s="39"/>
      <c r="L1" s="39"/>
      <c r="M1" s="39"/>
      <c r="N1" s="39"/>
      <c r="O1" s="39"/>
      <c r="P1" s="39"/>
      <c r="Q1" s="39"/>
      <c r="R1" s="39"/>
    </row>
    <row r="2" ht="14.25" customHeight="1" thickBot="1">
      <c r="A2" s="172" t="s">
        <v>126</v>
      </c>
    </row>
    <row r="3" spans="1:10" ht="90" customHeight="1" thickBot="1" thickTop="1">
      <c r="A3" s="117"/>
      <c r="B3" s="118" t="s">
        <v>89</v>
      </c>
      <c r="C3" s="487" t="s">
        <v>165</v>
      </c>
      <c r="D3" s="489" t="s">
        <v>62</v>
      </c>
      <c r="E3" s="489" t="s">
        <v>166</v>
      </c>
      <c r="F3" s="489" t="s">
        <v>167</v>
      </c>
      <c r="G3" s="489" t="s">
        <v>164</v>
      </c>
      <c r="H3" s="489" t="s">
        <v>168</v>
      </c>
      <c r="I3" s="491" t="s">
        <v>130</v>
      </c>
      <c r="J3" s="486" t="s">
        <v>2</v>
      </c>
    </row>
    <row r="4" spans="1:10" ht="19.5" customHeight="1" thickBot="1" thickTop="1">
      <c r="A4" s="119" t="s">
        <v>178</v>
      </c>
      <c r="B4" s="120"/>
      <c r="C4" s="488"/>
      <c r="D4" s="490"/>
      <c r="E4" s="490"/>
      <c r="F4" s="490"/>
      <c r="G4" s="490"/>
      <c r="H4" s="490"/>
      <c r="I4" s="492"/>
      <c r="J4" s="486"/>
    </row>
    <row r="5" spans="1:10" ht="31.5" customHeight="1" thickBot="1" thickTop="1">
      <c r="A5" s="495" t="s">
        <v>76</v>
      </c>
      <c r="B5" s="496"/>
      <c r="C5" s="215">
        <v>18</v>
      </c>
      <c r="D5" s="216">
        <v>516</v>
      </c>
      <c r="E5" s="216">
        <v>24</v>
      </c>
      <c r="F5" s="216">
        <v>1727</v>
      </c>
      <c r="G5" s="216">
        <v>57</v>
      </c>
      <c r="H5" s="216">
        <v>14</v>
      </c>
      <c r="I5" s="216">
        <v>44</v>
      </c>
      <c r="J5" s="217">
        <f aca="true" t="shared" si="0" ref="J5:J17">SUM(C5:I5)</f>
        <v>2400</v>
      </c>
    </row>
    <row r="6" spans="1:10" ht="31.5" customHeight="1" thickBot="1" thickTop="1">
      <c r="A6" s="493" t="s">
        <v>120</v>
      </c>
      <c r="B6" s="494"/>
      <c r="C6" s="215">
        <v>44</v>
      </c>
      <c r="D6" s="216">
        <v>550</v>
      </c>
      <c r="E6" s="216">
        <v>42</v>
      </c>
      <c r="F6" s="216">
        <v>1446</v>
      </c>
      <c r="G6" s="216">
        <v>99</v>
      </c>
      <c r="H6" s="216">
        <v>414</v>
      </c>
      <c r="I6" s="216">
        <v>17</v>
      </c>
      <c r="J6" s="217">
        <f t="shared" si="0"/>
        <v>2612</v>
      </c>
    </row>
    <row r="7" spans="1:10" ht="31.5" customHeight="1" thickBot="1" thickTop="1">
      <c r="A7" s="493" t="s">
        <v>121</v>
      </c>
      <c r="B7" s="494"/>
      <c r="C7" s="215">
        <v>17</v>
      </c>
      <c r="D7" s="216">
        <v>1175</v>
      </c>
      <c r="E7" s="216">
        <v>83</v>
      </c>
      <c r="F7" s="216">
        <v>2764</v>
      </c>
      <c r="G7" s="216">
        <v>95</v>
      </c>
      <c r="H7" s="216">
        <v>29</v>
      </c>
      <c r="I7" s="216">
        <v>30</v>
      </c>
      <c r="J7" s="217">
        <f t="shared" si="0"/>
        <v>4193</v>
      </c>
    </row>
    <row r="8" spans="1:10" ht="31.5" customHeight="1" thickBot="1" thickTop="1">
      <c r="A8" s="493" t="s">
        <v>79</v>
      </c>
      <c r="B8" s="494"/>
      <c r="C8" s="215">
        <v>12</v>
      </c>
      <c r="D8" s="216">
        <v>505</v>
      </c>
      <c r="E8" s="216">
        <v>7</v>
      </c>
      <c r="F8" s="216">
        <v>714</v>
      </c>
      <c r="G8" s="216">
        <v>28</v>
      </c>
      <c r="H8" s="216">
        <v>10</v>
      </c>
      <c r="I8" s="216">
        <v>16</v>
      </c>
      <c r="J8" s="217">
        <f t="shared" si="0"/>
        <v>1292</v>
      </c>
    </row>
    <row r="9" spans="1:10" ht="31.5" customHeight="1" thickBot="1" thickTop="1">
      <c r="A9" s="493" t="s">
        <v>122</v>
      </c>
      <c r="B9" s="494"/>
      <c r="C9" s="215">
        <v>14</v>
      </c>
      <c r="D9" s="216">
        <v>290</v>
      </c>
      <c r="E9" s="216">
        <v>9</v>
      </c>
      <c r="F9" s="216">
        <v>386</v>
      </c>
      <c r="G9" s="216">
        <v>18</v>
      </c>
      <c r="H9" s="216">
        <v>3</v>
      </c>
      <c r="I9" s="216">
        <v>23</v>
      </c>
      <c r="J9" s="217">
        <f t="shared" si="0"/>
        <v>743</v>
      </c>
    </row>
    <row r="10" spans="1:10" ht="31.5" customHeight="1" thickBot="1" thickTop="1">
      <c r="A10" s="493" t="s">
        <v>81</v>
      </c>
      <c r="B10" s="494"/>
      <c r="C10" s="215">
        <v>15</v>
      </c>
      <c r="D10" s="216">
        <v>1012</v>
      </c>
      <c r="E10" s="216">
        <v>16</v>
      </c>
      <c r="F10" s="216">
        <v>1628</v>
      </c>
      <c r="G10" s="216">
        <v>85</v>
      </c>
      <c r="H10" s="216">
        <v>17</v>
      </c>
      <c r="I10" s="216">
        <v>10</v>
      </c>
      <c r="J10" s="217">
        <f t="shared" si="0"/>
        <v>2783</v>
      </c>
    </row>
    <row r="11" spans="1:10" ht="31.5" customHeight="1" thickBot="1" thickTop="1">
      <c r="A11" s="493" t="s">
        <v>123</v>
      </c>
      <c r="B11" s="494"/>
      <c r="C11" s="215">
        <v>2</v>
      </c>
      <c r="D11" s="216">
        <v>182</v>
      </c>
      <c r="E11" s="216">
        <v>3</v>
      </c>
      <c r="F11" s="216">
        <v>128</v>
      </c>
      <c r="G11" s="216">
        <v>16</v>
      </c>
      <c r="H11" s="216">
        <v>4</v>
      </c>
      <c r="I11" s="216">
        <v>17</v>
      </c>
      <c r="J11" s="217">
        <f t="shared" si="0"/>
        <v>352</v>
      </c>
    </row>
    <row r="12" spans="1:10" ht="31.5" customHeight="1" thickBot="1" thickTop="1">
      <c r="A12" s="493" t="s">
        <v>83</v>
      </c>
      <c r="B12" s="494"/>
      <c r="C12" s="215">
        <v>1</v>
      </c>
      <c r="D12" s="216">
        <v>229</v>
      </c>
      <c r="E12" s="216">
        <v>2</v>
      </c>
      <c r="F12" s="216">
        <v>202</v>
      </c>
      <c r="G12" s="216">
        <v>14</v>
      </c>
      <c r="H12" s="216">
        <v>4</v>
      </c>
      <c r="I12" s="216">
        <v>2</v>
      </c>
      <c r="J12" s="217">
        <f t="shared" si="0"/>
        <v>454</v>
      </c>
    </row>
    <row r="13" spans="1:10" ht="31.5" customHeight="1" thickBot="1" thickTop="1">
      <c r="A13" s="493" t="s">
        <v>30</v>
      </c>
      <c r="B13" s="494"/>
      <c r="C13" s="215">
        <v>25</v>
      </c>
      <c r="D13" s="216">
        <v>219</v>
      </c>
      <c r="E13" s="216">
        <v>14</v>
      </c>
      <c r="F13" s="216">
        <v>136</v>
      </c>
      <c r="G13" s="216">
        <v>49</v>
      </c>
      <c r="H13" s="216">
        <v>18</v>
      </c>
      <c r="I13" s="216">
        <v>4</v>
      </c>
      <c r="J13" s="217">
        <f t="shared" si="0"/>
        <v>465</v>
      </c>
    </row>
    <row r="14" spans="1:10" ht="31.5" customHeight="1" thickBot="1" thickTop="1">
      <c r="A14" s="493" t="s">
        <v>84</v>
      </c>
      <c r="B14" s="494"/>
      <c r="C14" s="215">
        <v>6</v>
      </c>
      <c r="D14" s="216">
        <v>242</v>
      </c>
      <c r="E14" s="216">
        <v>8</v>
      </c>
      <c r="F14" s="216">
        <v>576</v>
      </c>
      <c r="G14" s="216">
        <v>22</v>
      </c>
      <c r="H14" s="216">
        <v>30</v>
      </c>
      <c r="I14" s="216">
        <v>8</v>
      </c>
      <c r="J14" s="217">
        <f t="shared" si="0"/>
        <v>892</v>
      </c>
    </row>
    <row r="15" spans="1:10" ht="31.5" customHeight="1" thickBot="1" thickTop="1">
      <c r="A15" s="493" t="s">
        <v>85</v>
      </c>
      <c r="B15" s="494"/>
      <c r="C15" s="215">
        <v>8</v>
      </c>
      <c r="D15" s="216">
        <v>281</v>
      </c>
      <c r="E15" s="216">
        <v>3</v>
      </c>
      <c r="F15" s="216">
        <v>269</v>
      </c>
      <c r="G15" s="216">
        <v>64</v>
      </c>
      <c r="H15" s="216">
        <v>19</v>
      </c>
      <c r="I15" s="216">
        <v>3</v>
      </c>
      <c r="J15" s="217">
        <f t="shared" si="0"/>
        <v>647</v>
      </c>
    </row>
    <row r="16" spans="1:10" ht="31.5" customHeight="1" thickBot="1" thickTop="1">
      <c r="A16" s="493" t="s">
        <v>86</v>
      </c>
      <c r="B16" s="494"/>
      <c r="C16" s="215">
        <v>3</v>
      </c>
      <c r="D16" s="216">
        <v>378</v>
      </c>
      <c r="E16" s="216">
        <v>3</v>
      </c>
      <c r="F16" s="216">
        <v>74</v>
      </c>
      <c r="G16" s="216">
        <v>44</v>
      </c>
      <c r="H16" s="216">
        <v>40</v>
      </c>
      <c r="I16" s="216">
        <v>4</v>
      </c>
      <c r="J16" s="217">
        <f t="shared" si="0"/>
        <v>546</v>
      </c>
    </row>
    <row r="17" spans="1:10" ht="31.5" customHeight="1" thickBot="1" thickTop="1">
      <c r="A17" s="499" t="s">
        <v>124</v>
      </c>
      <c r="B17" s="500"/>
      <c r="C17" s="215">
        <v>3</v>
      </c>
      <c r="D17" s="216">
        <v>65</v>
      </c>
      <c r="E17" s="216">
        <v>0</v>
      </c>
      <c r="F17" s="216">
        <v>75</v>
      </c>
      <c r="G17" s="216">
        <v>10</v>
      </c>
      <c r="H17" s="216">
        <v>7</v>
      </c>
      <c r="I17" s="216">
        <v>4</v>
      </c>
      <c r="J17" s="217">
        <f t="shared" si="0"/>
        <v>164</v>
      </c>
    </row>
    <row r="18" spans="1:10" ht="31.5" customHeight="1" thickBot="1" thickTop="1">
      <c r="A18" s="497" t="s">
        <v>2</v>
      </c>
      <c r="B18" s="498"/>
      <c r="C18" s="218">
        <f aca="true" t="shared" si="1" ref="C18:J18">SUM(C5:C17)</f>
        <v>168</v>
      </c>
      <c r="D18" s="217">
        <f t="shared" si="1"/>
        <v>5644</v>
      </c>
      <c r="E18" s="217">
        <f>SUM(E5:E17)</f>
        <v>214</v>
      </c>
      <c r="F18" s="217">
        <f t="shared" si="1"/>
        <v>10125</v>
      </c>
      <c r="G18" s="217">
        <f t="shared" si="1"/>
        <v>601</v>
      </c>
      <c r="H18" s="217">
        <f t="shared" si="1"/>
        <v>609</v>
      </c>
      <c r="I18" s="217">
        <f t="shared" si="1"/>
        <v>182</v>
      </c>
      <c r="J18" s="217">
        <f t="shared" si="1"/>
        <v>17543</v>
      </c>
    </row>
    <row r="19" spans="1:2" ht="25.5" customHeight="1" thickTop="1">
      <c r="A19" s="362"/>
      <c r="B19" s="362"/>
    </row>
  </sheetData>
  <mergeCells count="24">
    <mergeCell ref="A1:J1"/>
    <mergeCell ref="A18:B18"/>
    <mergeCell ref="A19:B19"/>
    <mergeCell ref="A16:B16"/>
    <mergeCell ref="A17:B17"/>
    <mergeCell ref="A12:B12"/>
    <mergeCell ref="A13:B13"/>
    <mergeCell ref="A14:B14"/>
    <mergeCell ref="A15:B15"/>
    <mergeCell ref="A8:B8"/>
    <mergeCell ref="A9:B9"/>
    <mergeCell ref="A10:B10"/>
    <mergeCell ref="A11:B11"/>
    <mergeCell ref="A5:B5"/>
    <mergeCell ref="A6:B6"/>
    <mergeCell ref="A7:B7"/>
    <mergeCell ref="J3:J4"/>
    <mergeCell ref="C3:C4"/>
    <mergeCell ref="G3:G4"/>
    <mergeCell ref="F3:F4"/>
    <mergeCell ref="E3:E4"/>
    <mergeCell ref="D3:D4"/>
    <mergeCell ref="I3:I4"/>
    <mergeCell ref="H3:H4"/>
  </mergeCells>
  <printOptions horizontalCentered="1" verticalCentered="1"/>
  <pageMargins left="0.29" right="0.43" top="0.4" bottom="0.48" header="0.1968503937007874" footer="0.16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ورقة571"/>
  <dimension ref="A1:T19"/>
  <sheetViews>
    <sheetView rightToLeft="1" zoomScale="75" zoomScaleNormal="75" workbookViewId="0" topLeftCell="A1">
      <selection activeCell="G12" sqref="G12"/>
    </sheetView>
  </sheetViews>
  <sheetFormatPr defaultColWidth="9.140625" defaultRowHeight="12.75"/>
  <cols>
    <col min="3" max="3" width="14.8515625" style="0" customWidth="1"/>
    <col min="4" max="11" width="14.7109375" style="0" customWidth="1"/>
    <col min="12" max="12" width="15.7109375" style="0" customWidth="1"/>
    <col min="13" max="13" width="5.8515625" style="0" customWidth="1"/>
    <col min="14" max="15" width="5.7109375" style="0" customWidth="1"/>
    <col min="17" max="17" width="9.57421875" style="0" customWidth="1"/>
    <col min="18" max="18" width="10.140625" style="0" customWidth="1"/>
    <col min="19" max="19" width="12.7109375" style="0" customWidth="1"/>
    <col min="20" max="20" width="11.28125" style="0" customWidth="1"/>
  </cols>
  <sheetData>
    <row r="1" spans="1:20" ht="26.25">
      <c r="A1" s="511" t="s">
        <v>198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3"/>
      <c r="M1" s="39"/>
      <c r="N1" s="39"/>
      <c r="O1" s="39"/>
      <c r="P1" s="39"/>
      <c r="Q1" s="39"/>
      <c r="R1" s="39"/>
      <c r="S1" s="39"/>
      <c r="T1" s="39"/>
    </row>
    <row r="2" ht="14.25" customHeight="1" thickBot="1">
      <c r="A2" s="172" t="s">
        <v>131</v>
      </c>
    </row>
    <row r="3" spans="1:12" ht="90" customHeight="1" thickBot="1" thickTop="1">
      <c r="A3" s="293"/>
      <c r="B3" s="294" t="s">
        <v>35</v>
      </c>
      <c r="C3" s="507" t="s">
        <v>99</v>
      </c>
      <c r="D3" s="507" t="s">
        <v>100</v>
      </c>
      <c r="E3" s="507" t="s">
        <v>127</v>
      </c>
      <c r="F3" s="507" t="s">
        <v>102</v>
      </c>
      <c r="G3" s="507" t="s">
        <v>128</v>
      </c>
      <c r="H3" s="507" t="s">
        <v>129</v>
      </c>
      <c r="I3" s="505" t="s">
        <v>130</v>
      </c>
      <c r="J3" s="505" t="s">
        <v>132</v>
      </c>
      <c r="K3" s="505" t="s">
        <v>182</v>
      </c>
      <c r="L3" s="509" t="s">
        <v>2</v>
      </c>
    </row>
    <row r="4" spans="1:12" ht="19.5" customHeight="1" thickBot="1">
      <c r="A4" s="296" t="s">
        <v>178</v>
      </c>
      <c r="B4" s="295"/>
      <c r="C4" s="508"/>
      <c r="D4" s="508"/>
      <c r="E4" s="508"/>
      <c r="F4" s="508"/>
      <c r="G4" s="508"/>
      <c r="H4" s="508"/>
      <c r="I4" s="506"/>
      <c r="J4" s="506"/>
      <c r="K4" s="506"/>
      <c r="L4" s="510"/>
    </row>
    <row r="5" spans="1:12" ht="31.5" customHeight="1" thickBot="1">
      <c r="A5" s="503" t="s">
        <v>76</v>
      </c>
      <c r="B5" s="504"/>
      <c r="C5" s="246">
        <v>19</v>
      </c>
      <c r="D5" s="246">
        <v>699</v>
      </c>
      <c r="E5" s="246">
        <v>23</v>
      </c>
      <c r="F5" s="246">
        <v>1524</v>
      </c>
      <c r="G5" s="246">
        <v>64</v>
      </c>
      <c r="H5" s="246">
        <v>12</v>
      </c>
      <c r="I5" s="246">
        <v>42</v>
      </c>
      <c r="J5" s="246">
        <v>17</v>
      </c>
      <c r="K5" s="246">
        <v>0</v>
      </c>
      <c r="L5" s="247">
        <f aca="true" t="shared" si="0" ref="L5:L17">SUM(C5:K5)</f>
        <v>2400</v>
      </c>
    </row>
    <row r="6" spans="1:12" ht="31.5" customHeight="1" thickBot="1">
      <c r="A6" s="503" t="s">
        <v>120</v>
      </c>
      <c r="B6" s="504"/>
      <c r="C6" s="246">
        <v>43</v>
      </c>
      <c r="D6" s="246">
        <v>567</v>
      </c>
      <c r="E6" s="246">
        <v>40</v>
      </c>
      <c r="F6" s="246">
        <v>1419</v>
      </c>
      <c r="G6" s="246">
        <v>88</v>
      </c>
      <c r="H6" s="246">
        <v>51</v>
      </c>
      <c r="I6" s="246">
        <v>11</v>
      </c>
      <c r="J6" s="246">
        <v>392</v>
      </c>
      <c r="K6" s="246">
        <v>1</v>
      </c>
      <c r="L6" s="247">
        <f t="shared" si="0"/>
        <v>2612</v>
      </c>
    </row>
    <row r="7" spans="1:12" ht="31.5" customHeight="1" thickBot="1">
      <c r="A7" s="503" t="s">
        <v>121</v>
      </c>
      <c r="B7" s="504"/>
      <c r="C7" s="246">
        <v>15</v>
      </c>
      <c r="D7" s="246">
        <v>1180</v>
      </c>
      <c r="E7" s="246">
        <v>81</v>
      </c>
      <c r="F7" s="246">
        <v>2757</v>
      </c>
      <c r="G7" s="246">
        <v>92</v>
      </c>
      <c r="H7" s="246">
        <v>13</v>
      </c>
      <c r="I7" s="246">
        <v>28</v>
      </c>
      <c r="J7" s="246">
        <v>27</v>
      </c>
      <c r="K7" s="246">
        <v>0</v>
      </c>
      <c r="L7" s="247">
        <f t="shared" si="0"/>
        <v>4193</v>
      </c>
    </row>
    <row r="8" spans="1:12" ht="31.5" customHeight="1" thickBot="1">
      <c r="A8" s="503" t="s">
        <v>79</v>
      </c>
      <c r="B8" s="504"/>
      <c r="C8" s="246">
        <v>11</v>
      </c>
      <c r="D8" s="246">
        <v>501</v>
      </c>
      <c r="E8" s="246">
        <v>6</v>
      </c>
      <c r="F8" s="246">
        <v>712</v>
      </c>
      <c r="G8" s="246">
        <v>27</v>
      </c>
      <c r="H8" s="246">
        <v>2</v>
      </c>
      <c r="I8" s="246">
        <v>14</v>
      </c>
      <c r="J8" s="246">
        <v>19</v>
      </c>
      <c r="K8" s="246">
        <v>0</v>
      </c>
      <c r="L8" s="247">
        <f t="shared" si="0"/>
        <v>1292</v>
      </c>
    </row>
    <row r="9" spans="1:12" ht="31.5" customHeight="1" thickBot="1">
      <c r="A9" s="503" t="s">
        <v>122</v>
      </c>
      <c r="B9" s="504"/>
      <c r="C9" s="246">
        <v>15</v>
      </c>
      <c r="D9" s="246">
        <v>266</v>
      </c>
      <c r="E9" s="246">
        <v>9</v>
      </c>
      <c r="F9" s="246">
        <v>411</v>
      </c>
      <c r="G9" s="246">
        <v>18</v>
      </c>
      <c r="H9" s="246">
        <v>1</v>
      </c>
      <c r="I9" s="246">
        <v>21</v>
      </c>
      <c r="J9" s="246">
        <v>2</v>
      </c>
      <c r="K9" s="246">
        <v>0</v>
      </c>
      <c r="L9" s="247">
        <f t="shared" si="0"/>
        <v>743</v>
      </c>
    </row>
    <row r="10" spans="1:12" ht="31.5" customHeight="1" thickBot="1">
      <c r="A10" s="503" t="s">
        <v>81</v>
      </c>
      <c r="B10" s="504"/>
      <c r="C10" s="246">
        <v>16</v>
      </c>
      <c r="D10" s="246">
        <v>1015</v>
      </c>
      <c r="E10" s="246">
        <v>16</v>
      </c>
      <c r="F10" s="246">
        <v>1625</v>
      </c>
      <c r="G10" s="246">
        <v>75</v>
      </c>
      <c r="H10" s="246">
        <v>8</v>
      </c>
      <c r="I10" s="246">
        <v>10</v>
      </c>
      <c r="J10" s="246">
        <v>18</v>
      </c>
      <c r="K10" s="246">
        <v>0</v>
      </c>
      <c r="L10" s="247">
        <f t="shared" si="0"/>
        <v>2783</v>
      </c>
    </row>
    <row r="11" spans="1:12" ht="31.5" customHeight="1" thickBot="1">
      <c r="A11" s="503" t="s">
        <v>123</v>
      </c>
      <c r="B11" s="504"/>
      <c r="C11" s="246">
        <v>2</v>
      </c>
      <c r="D11" s="246">
        <v>179</v>
      </c>
      <c r="E11" s="246">
        <v>3</v>
      </c>
      <c r="F11" s="246">
        <v>129</v>
      </c>
      <c r="G11" s="246">
        <v>16</v>
      </c>
      <c r="H11" s="246">
        <v>3</v>
      </c>
      <c r="I11" s="246">
        <v>16</v>
      </c>
      <c r="J11" s="246">
        <v>4</v>
      </c>
      <c r="K11" s="246">
        <v>0</v>
      </c>
      <c r="L11" s="247">
        <f t="shared" si="0"/>
        <v>352</v>
      </c>
    </row>
    <row r="12" spans="1:12" ht="31.5" customHeight="1" thickBot="1">
      <c r="A12" s="503" t="s">
        <v>83</v>
      </c>
      <c r="B12" s="504"/>
      <c r="C12" s="246">
        <v>1</v>
      </c>
      <c r="D12" s="246">
        <v>227</v>
      </c>
      <c r="E12" s="246">
        <v>2</v>
      </c>
      <c r="F12" s="246">
        <v>200</v>
      </c>
      <c r="G12" s="246">
        <v>11</v>
      </c>
      <c r="H12" s="246">
        <v>4</v>
      </c>
      <c r="I12" s="246">
        <v>2</v>
      </c>
      <c r="J12" s="246">
        <v>7</v>
      </c>
      <c r="K12" s="246">
        <v>0</v>
      </c>
      <c r="L12" s="247">
        <f t="shared" si="0"/>
        <v>454</v>
      </c>
    </row>
    <row r="13" spans="1:12" ht="31.5" customHeight="1" thickBot="1">
      <c r="A13" s="503" t="s">
        <v>30</v>
      </c>
      <c r="B13" s="504"/>
      <c r="C13" s="246">
        <v>27</v>
      </c>
      <c r="D13" s="246">
        <v>217</v>
      </c>
      <c r="E13" s="246">
        <v>14</v>
      </c>
      <c r="F13" s="246">
        <v>137</v>
      </c>
      <c r="G13" s="246">
        <v>44</v>
      </c>
      <c r="H13" s="246">
        <v>11</v>
      </c>
      <c r="I13" s="246">
        <v>3</v>
      </c>
      <c r="J13" s="246">
        <v>12</v>
      </c>
      <c r="K13" s="246">
        <v>0</v>
      </c>
      <c r="L13" s="247">
        <f t="shared" si="0"/>
        <v>465</v>
      </c>
    </row>
    <row r="14" spans="1:12" ht="31.5" customHeight="1" thickBot="1">
      <c r="A14" s="503" t="s">
        <v>84</v>
      </c>
      <c r="B14" s="504"/>
      <c r="C14" s="246">
        <v>4</v>
      </c>
      <c r="D14" s="246">
        <v>248</v>
      </c>
      <c r="E14" s="246">
        <v>7</v>
      </c>
      <c r="F14" s="246">
        <v>565</v>
      </c>
      <c r="G14" s="246">
        <v>13</v>
      </c>
      <c r="H14" s="246">
        <v>6</v>
      </c>
      <c r="I14" s="246">
        <v>8</v>
      </c>
      <c r="J14" s="246">
        <v>41</v>
      </c>
      <c r="K14" s="246">
        <v>0</v>
      </c>
      <c r="L14" s="247">
        <f t="shared" si="0"/>
        <v>892</v>
      </c>
    </row>
    <row r="15" spans="1:12" ht="31.5" customHeight="1" thickBot="1">
      <c r="A15" s="503" t="s">
        <v>85</v>
      </c>
      <c r="B15" s="504"/>
      <c r="C15" s="246">
        <v>7</v>
      </c>
      <c r="D15" s="246">
        <v>269</v>
      </c>
      <c r="E15" s="246">
        <v>4</v>
      </c>
      <c r="F15" s="246">
        <v>275</v>
      </c>
      <c r="G15" s="246">
        <v>64</v>
      </c>
      <c r="H15" s="246">
        <v>17</v>
      </c>
      <c r="I15" s="246">
        <v>3</v>
      </c>
      <c r="J15" s="246">
        <v>8</v>
      </c>
      <c r="K15" s="246">
        <v>0</v>
      </c>
      <c r="L15" s="247">
        <f t="shared" si="0"/>
        <v>647</v>
      </c>
    </row>
    <row r="16" spans="1:12" ht="31.5" customHeight="1" thickBot="1">
      <c r="A16" s="503" t="s">
        <v>86</v>
      </c>
      <c r="B16" s="504"/>
      <c r="C16" s="246">
        <v>2</v>
      </c>
      <c r="D16" s="246">
        <v>370</v>
      </c>
      <c r="E16" s="246">
        <v>3</v>
      </c>
      <c r="F16" s="246">
        <v>85</v>
      </c>
      <c r="G16" s="246">
        <v>37</v>
      </c>
      <c r="H16" s="246">
        <v>13</v>
      </c>
      <c r="I16" s="246">
        <v>4</v>
      </c>
      <c r="J16" s="246">
        <v>32</v>
      </c>
      <c r="K16" s="246">
        <v>0</v>
      </c>
      <c r="L16" s="247">
        <f t="shared" si="0"/>
        <v>546</v>
      </c>
    </row>
    <row r="17" spans="1:12" ht="31.5" customHeight="1" thickBot="1">
      <c r="A17" s="503" t="s">
        <v>124</v>
      </c>
      <c r="B17" s="504"/>
      <c r="C17" s="246">
        <v>3</v>
      </c>
      <c r="D17" s="246">
        <v>59</v>
      </c>
      <c r="E17" s="246">
        <v>0</v>
      </c>
      <c r="F17" s="246">
        <v>76</v>
      </c>
      <c r="G17" s="246">
        <v>14</v>
      </c>
      <c r="H17" s="246">
        <v>3</v>
      </c>
      <c r="I17" s="246">
        <v>4</v>
      </c>
      <c r="J17" s="246">
        <v>5</v>
      </c>
      <c r="K17" s="246">
        <v>0</v>
      </c>
      <c r="L17" s="247">
        <f t="shared" si="0"/>
        <v>164</v>
      </c>
    </row>
    <row r="18" spans="1:12" ht="31.5" customHeight="1" thickBot="1">
      <c r="A18" s="501" t="s">
        <v>2</v>
      </c>
      <c r="B18" s="502"/>
      <c r="C18" s="248">
        <f aca="true" t="shared" si="1" ref="C18:H18">SUM(C5:C17)</f>
        <v>165</v>
      </c>
      <c r="D18" s="248">
        <f>SUM(D5:D17)</f>
        <v>5797</v>
      </c>
      <c r="E18" s="248">
        <f t="shared" si="1"/>
        <v>208</v>
      </c>
      <c r="F18" s="248">
        <f t="shared" si="1"/>
        <v>9915</v>
      </c>
      <c r="G18" s="248">
        <f t="shared" si="1"/>
        <v>563</v>
      </c>
      <c r="H18" s="248">
        <f t="shared" si="1"/>
        <v>144</v>
      </c>
      <c r="I18" s="248">
        <f>SUM(I5:I17)</f>
        <v>166</v>
      </c>
      <c r="J18" s="248">
        <f>SUM(J5:J17)</f>
        <v>584</v>
      </c>
      <c r="K18" s="248">
        <f>SUM(K5:K17)</f>
        <v>1</v>
      </c>
      <c r="L18" s="249">
        <f>SUM(L5:L17)</f>
        <v>17543</v>
      </c>
    </row>
    <row r="19" spans="1:2" ht="13.5" thickTop="1">
      <c r="A19" s="362"/>
      <c r="B19" s="362"/>
    </row>
  </sheetData>
  <mergeCells count="26">
    <mergeCell ref="L3:L4"/>
    <mergeCell ref="A1:L1"/>
    <mergeCell ref="A5:B5"/>
    <mergeCell ref="A6:B6"/>
    <mergeCell ref="C3:C4"/>
    <mergeCell ref="G3:G4"/>
    <mergeCell ref="F3:F4"/>
    <mergeCell ref="E3:E4"/>
    <mergeCell ref="D3:D4"/>
    <mergeCell ref="K3:K4"/>
    <mergeCell ref="A7:B7"/>
    <mergeCell ref="I3:I4"/>
    <mergeCell ref="H3:H4"/>
    <mergeCell ref="J3:J4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16:B16"/>
    <mergeCell ref="A17:B17"/>
  </mergeCells>
  <printOptions horizontalCentered="1" verticalCentered="1"/>
  <pageMargins left="0.35433070866141736" right="0.1968503937007874" top="0.33" bottom="0.5118110236220472" header="0.17" footer="0.5118110236220472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ورقة16"/>
  <dimension ref="B3:J15"/>
  <sheetViews>
    <sheetView rightToLeft="1" zoomScale="75" zoomScaleNormal="75" workbookViewId="0" topLeftCell="A1">
      <selection activeCell="H14" sqref="H14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16.7109375" style="0" customWidth="1"/>
    <col min="4" max="9" width="15.7109375" style="0" customWidth="1"/>
    <col min="10" max="10" width="16.7109375" style="0" customWidth="1"/>
    <col min="21" max="21" width="18.57421875" style="0" customWidth="1"/>
  </cols>
  <sheetData>
    <row r="2" ht="13.5" thickBot="1"/>
    <row r="3" spans="2:10" ht="24.75" thickBot="1" thickTop="1">
      <c r="B3" s="518" t="s">
        <v>199</v>
      </c>
      <c r="C3" s="519"/>
      <c r="D3" s="519"/>
      <c r="E3" s="519"/>
      <c r="F3" s="519"/>
      <c r="G3" s="519"/>
      <c r="H3" s="519"/>
      <c r="I3" s="519"/>
      <c r="J3" s="520"/>
    </row>
    <row r="4" spans="2:10" ht="17.25" thickBot="1" thickTop="1">
      <c r="B4" s="517" t="s">
        <v>96</v>
      </c>
      <c r="C4" s="517"/>
      <c r="D4" s="517"/>
      <c r="E4" s="517"/>
      <c r="F4" s="517"/>
      <c r="G4" s="517"/>
      <c r="H4" s="517"/>
      <c r="I4" s="517"/>
      <c r="J4" s="517"/>
    </row>
    <row r="5" spans="2:10" ht="45" customHeight="1" thickBot="1" thickTop="1">
      <c r="B5" s="521" t="s">
        <v>89</v>
      </c>
      <c r="C5" s="524" t="s">
        <v>9</v>
      </c>
      <c r="D5" s="533" t="s">
        <v>12</v>
      </c>
      <c r="E5" s="534"/>
      <c r="F5" s="534"/>
      <c r="G5" s="534"/>
      <c r="H5" s="534"/>
      <c r="I5" s="535"/>
      <c r="J5" s="527" t="s">
        <v>97</v>
      </c>
    </row>
    <row r="6" spans="2:10" ht="45" customHeight="1" thickBot="1" thickTop="1">
      <c r="B6" s="522"/>
      <c r="C6" s="525"/>
      <c r="D6" s="530" t="s">
        <v>98</v>
      </c>
      <c r="E6" s="531"/>
      <c r="F6" s="532"/>
      <c r="G6" s="514" t="s">
        <v>48</v>
      </c>
      <c r="H6" s="515"/>
      <c r="I6" s="516"/>
      <c r="J6" s="528"/>
    </row>
    <row r="7" spans="2:10" ht="45" customHeight="1" thickBot="1">
      <c r="B7" s="523"/>
      <c r="C7" s="526"/>
      <c r="D7" s="265" t="s">
        <v>73</v>
      </c>
      <c r="E7" s="266" t="s">
        <v>51</v>
      </c>
      <c r="F7" s="266" t="s">
        <v>2</v>
      </c>
      <c r="G7" s="267" t="s">
        <v>73</v>
      </c>
      <c r="H7" s="268" t="s">
        <v>51</v>
      </c>
      <c r="I7" s="269" t="s">
        <v>2</v>
      </c>
      <c r="J7" s="529"/>
    </row>
    <row r="8" spans="2:10" ht="45" customHeight="1" thickBot="1" thickTop="1">
      <c r="B8" s="262" t="s">
        <v>165</v>
      </c>
      <c r="C8" s="313">
        <v>168</v>
      </c>
      <c r="D8" s="314">
        <v>20</v>
      </c>
      <c r="E8" s="315">
        <v>7</v>
      </c>
      <c r="F8" s="315">
        <f aca="true" t="shared" si="0" ref="F8:F15">SUM(D8:E8)</f>
        <v>27</v>
      </c>
      <c r="G8" s="316">
        <v>70</v>
      </c>
      <c r="H8" s="317">
        <v>17</v>
      </c>
      <c r="I8" s="318">
        <f aca="true" t="shared" si="1" ref="I8:I14">SUM(G8:H8)</f>
        <v>87</v>
      </c>
      <c r="J8" s="319">
        <v>19355</v>
      </c>
    </row>
    <row r="9" spans="2:10" ht="45" customHeight="1" thickBot="1">
      <c r="B9" s="263" t="s">
        <v>62</v>
      </c>
      <c r="C9" s="320">
        <v>5644</v>
      </c>
      <c r="D9" s="321">
        <v>5411</v>
      </c>
      <c r="E9" s="322">
        <v>902</v>
      </c>
      <c r="F9" s="315">
        <f t="shared" si="0"/>
        <v>6313</v>
      </c>
      <c r="G9" s="323">
        <v>1075</v>
      </c>
      <c r="H9" s="324">
        <v>169</v>
      </c>
      <c r="I9" s="318">
        <f t="shared" si="1"/>
        <v>1244</v>
      </c>
      <c r="J9" s="325">
        <v>5390195</v>
      </c>
    </row>
    <row r="10" spans="2:10" ht="45" customHeight="1" thickBot="1">
      <c r="B10" s="263" t="s">
        <v>166</v>
      </c>
      <c r="C10" s="320">
        <v>214</v>
      </c>
      <c r="D10" s="321">
        <v>101</v>
      </c>
      <c r="E10" s="322">
        <v>5</v>
      </c>
      <c r="F10" s="315">
        <f t="shared" si="0"/>
        <v>106</v>
      </c>
      <c r="G10" s="323">
        <v>25</v>
      </c>
      <c r="H10" s="324">
        <v>1</v>
      </c>
      <c r="I10" s="318">
        <f t="shared" si="1"/>
        <v>26</v>
      </c>
      <c r="J10" s="325">
        <v>703935</v>
      </c>
    </row>
    <row r="11" spans="2:10" ht="45" customHeight="1" thickBot="1">
      <c r="B11" s="263" t="s">
        <v>167</v>
      </c>
      <c r="C11" s="320">
        <v>10125</v>
      </c>
      <c r="D11" s="321">
        <v>1040</v>
      </c>
      <c r="E11" s="322">
        <v>322</v>
      </c>
      <c r="F11" s="315">
        <f t="shared" si="0"/>
        <v>1362</v>
      </c>
      <c r="G11" s="323">
        <v>258</v>
      </c>
      <c r="H11" s="324">
        <v>44</v>
      </c>
      <c r="I11" s="318">
        <f t="shared" si="1"/>
        <v>302</v>
      </c>
      <c r="J11" s="325">
        <v>3163460</v>
      </c>
    </row>
    <row r="12" spans="2:10" ht="45" customHeight="1" thickBot="1">
      <c r="B12" s="263" t="s">
        <v>164</v>
      </c>
      <c r="C12" s="320">
        <v>601</v>
      </c>
      <c r="D12" s="321">
        <v>183</v>
      </c>
      <c r="E12" s="322">
        <v>27</v>
      </c>
      <c r="F12" s="315">
        <f t="shared" si="0"/>
        <v>210</v>
      </c>
      <c r="G12" s="323">
        <v>52</v>
      </c>
      <c r="H12" s="324">
        <v>9</v>
      </c>
      <c r="I12" s="318">
        <f t="shared" si="1"/>
        <v>61</v>
      </c>
      <c r="J12" s="325">
        <v>238204</v>
      </c>
    </row>
    <row r="13" spans="2:10" ht="45" customHeight="1" thickBot="1">
      <c r="B13" s="263" t="s">
        <v>172</v>
      </c>
      <c r="C13" s="320">
        <v>609</v>
      </c>
      <c r="D13" s="321">
        <v>343</v>
      </c>
      <c r="E13" s="322">
        <v>120</v>
      </c>
      <c r="F13" s="315">
        <f t="shared" si="0"/>
        <v>463</v>
      </c>
      <c r="G13" s="323">
        <v>29</v>
      </c>
      <c r="H13" s="324">
        <v>2</v>
      </c>
      <c r="I13" s="318">
        <f t="shared" si="1"/>
        <v>31</v>
      </c>
      <c r="J13" s="325">
        <v>265019</v>
      </c>
    </row>
    <row r="14" spans="2:10" ht="45" customHeight="1" thickBot="1">
      <c r="B14" s="263" t="s">
        <v>105</v>
      </c>
      <c r="C14" s="320">
        <v>182</v>
      </c>
      <c r="D14" s="321">
        <v>25</v>
      </c>
      <c r="E14" s="322">
        <v>2</v>
      </c>
      <c r="F14" s="315">
        <f t="shared" si="0"/>
        <v>27</v>
      </c>
      <c r="G14" s="323">
        <v>11</v>
      </c>
      <c r="H14" s="324">
        <v>0</v>
      </c>
      <c r="I14" s="318">
        <f t="shared" si="1"/>
        <v>11</v>
      </c>
      <c r="J14" s="325">
        <v>51002</v>
      </c>
    </row>
    <row r="15" spans="2:10" ht="45" customHeight="1" thickBot="1">
      <c r="B15" s="264" t="s">
        <v>2</v>
      </c>
      <c r="C15" s="326">
        <f>SUM(C8:C14)</f>
        <v>17543</v>
      </c>
      <c r="D15" s="327">
        <f>SUM(D8:D14)</f>
        <v>7123</v>
      </c>
      <c r="E15" s="328">
        <f>SUM(E8:E14)</f>
        <v>1385</v>
      </c>
      <c r="F15" s="315">
        <f t="shared" si="0"/>
        <v>8508</v>
      </c>
      <c r="G15" s="329">
        <f>SUM(G8:G14)</f>
        <v>1520</v>
      </c>
      <c r="H15" s="329">
        <f>SUM(H8:H14)</f>
        <v>242</v>
      </c>
      <c r="I15" s="329">
        <f>SUM(I8:I14)</f>
        <v>1762</v>
      </c>
      <c r="J15" s="330">
        <f>SUM(J8:J14)</f>
        <v>9831170</v>
      </c>
    </row>
    <row r="16" ht="13.5" thickTop="1"/>
  </sheetData>
  <mergeCells count="8"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39" right="0.07" top="0.4724409448818898" bottom="0.5905511811023623" header="0.5905511811023623" footer="0.6299212598425197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ورقة14"/>
  <dimension ref="B3:J18"/>
  <sheetViews>
    <sheetView rightToLeft="1" workbookViewId="0" topLeftCell="B1">
      <selection activeCell="E10" sqref="E10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9" width="12.7109375" style="0" customWidth="1"/>
    <col min="10" max="10" width="16.8515625" style="0" customWidth="1"/>
    <col min="21" max="21" width="18.57421875" style="0" customWidth="1"/>
  </cols>
  <sheetData>
    <row r="2" ht="13.5" thickBot="1"/>
    <row r="3" spans="2:10" ht="21.75" thickBot="1" thickTop="1">
      <c r="B3" s="540" t="s">
        <v>200</v>
      </c>
      <c r="C3" s="541"/>
      <c r="D3" s="541"/>
      <c r="E3" s="541"/>
      <c r="F3" s="541"/>
      <c r="G3" s="541"/>
      <c r="H3" s="541"/>
      <c r="I3" s="541"/>
      <c r="J3" s="542"/>
    </row>
    <row r="4" spans="2:10" ht="17.25" thickBot="1" thickTop="1">
      <c r="B4" s="517" t="s">
        <v>173</v>
      </c>
      <c r="C4" s="517"/>
      <c r="D4" s="517"/>
      <c r="E4" s="517"/>
      <c r="F4" s="517"/>
      <c r="G4" s="517"/>
      <c r="H4" s="517"/>
      <c r="I4" s="517"/>
      <c r="J4" s="517"/>
    </row>
    <row r="5" spans="2:10" ht="36.75" customHeight="1" thickBot="1" thickTop="1">
      <c r="B5" s="543" t="s">
        <v>35</v>
      </c>
      <c r="C5" s="546" t="s">
        <v>9</v>
      </c>
      <c r="D5" s="555" t="s">
        <v>12</v>
      </c>
      <c r="E5" s="556"/>
      <c r="F5" s="556"/>
      <c r="G5" s="556"/>
      <c r="H5" s="556"/>
      <c r="I5" s="557"/>
      <c r="J5" s="549" t="s">
        <v>97</v>
      </c>
    </row>
    <row r="6" spans="2:10" ht="36.75" customHeight="1" thickBot="1" thickTop="1">
      <c r="B6" s="544"/>
      <c r="C6" s="547"/>
      <c r="D6" s="552" t="s">
        <v>98</v>
      </c>
      <c r="E6" s="553"/>
      <c r="F6" s="554"/>
      <c r="G6" s="537" t="s">
        <v>48</v>
      </c>
      <c r="H6" s="538"/>
      <c r="I6" s="539"/>
      <c r="J6" s="550"/>
    </row>
    <row r="7" spans="2:10" ht="36.75" customHeight="1" thickBot="1">
      <c r="B7" s="545"/>
      <c r="C7" s="548"/>
      <c r="D7" s="41" t="s">
        <v>73</v>
      </c>
      <c r="E7" s="42" t="s">
        <v>51</v>
      </c>
      <c r="F7" s="42" t="s">
        <v>2</v>
      </c>
      <c r="G7" s="43" t="s">
        <v>73</v>
      </c>
      <c r="H7" s="44" t="s">
        <v>51</v>
      </c>
      <c r="I7" s="45" t="s">
        <v>2</v>
      </c>
      <c r="J7" s="551"/>
    </row>
    <row r="8" spans="2:10" ht="36.75" customHeight="1" thickBot="1" thickTop="1">
      <c r="B8" s="88" t="s">
        <v>99</v>
      </c>
      <c r="C8" s="200">
        <v>165</v>
      </c>
      <c r="D8" s="297">
        <v>21</v>
      </c>
      <c r="E8" s="298">
        <v>7</v>
      </c>
      <c r="F8" s="298">
        <f>SUM(D8:E8)</f>
        <v>28</v>
      </c>
      <c r="G8" s="299">
        <v>72</v>
      </c>
      <c r="H8" s="300">
        <v>17</v>
      </c>
      <c r="I8" s="301">
        <f aca="true" t="shared" si="0" ref="I8:I16">SUM(G8:H8)</f>
        <v>89</v>
      </c>
      <c r="J8" s="302">
        <v>19300</v>
      </c>
    </row>
    <row r="9" spans="2:10" ht="36.75" customHeight="1" thickBot="1">
      <c r="B9" s="89" t="s">
        <v>100</v>
      </c>
      <c r="C9" s="201">
        <v>5797</v>
      </c>
      <c r="D9" s="303">
        <v>5405</v>
      </c>
      <c r="E9" s="304">
        <v>898</v>
      </c>
      <c r="F9" s="298">
        <f aca="true" t="shared" si="1" ref="F9:F17">SUM(D9:E9)</f>
        <v>6303</v>
      </c>
      <c r="G9" s="305">
        <v>1080</v>
      </c>
      <c r="H9" s="306">
        <v>179</v>
      </c>
      <c r="I9" s="301">
        <f t="shared" si="0"/>
        <v>1259</v>
      </c>
      <c r="J9" s="307">
        <v>5382270</v>
      </c>
    </row>
    <row r="10" spans="2:10" ht="36.75" customHeight="1" thickBot="1">
      <c r="B10" s="89" t="s">
        <v>101</v>
      </c>
      <c r="C10" s="201">
        <v>208</v>
      </c>
      <c r="D10" s="303">
        <v>88</v>
      </c>
      <c r="E10" s="304">
        <v>11</v>
      </c>
      <c r="F10" s="298">
        <f t="shared" si="1"/>
        <v>99</v>
      </c>
      <c r="G10" s="305">
        <v>23</v>
      </c>
      <c r="H10" s="306">
        <v>5</v>
      </c>
      <c r="I10" s="301">
        <f t="shared" si="0"/>
        <v>28</v>
      </c>
      <c r="J10" s="307">
        <v>744400</v>
      </c>
    </row>
    <row r="11" spans="2:10" ht="36.75" customHeight="1" thickBot="1">
      <c r="B11" s="89" t="s">
        <v>102</v>
      </c>
      <c r="C11" s="201">
        <v>9915</v>
      </c>
      <c r="D11" s="303">
        <v>1027</v>
      </c>
      <c r="E11" s="304">
        <v>320</v>
      </c>
      <c r="F11" s="298">
        <f t="shared" si="1"/>
        <v>1347</v>
      </c>
      <c r="G11" s="305">
        <v>247</v>
      </c>
      <c r="H11" s="306">
        <v>33</v>
      </c>
      <c r="I11" s="301">
        <f t="shared" si="0"/>
        <v>280</v>
      </c>
      <c r="J11" s="307">
        <v>3115425</v>
      </c>
    </row>
    <row r="12" spans="2:10" ht="36.75" customHeight="1" thickBot="1">
      <c r="B12" s="89" t="s">
        <v>103</v>
      </c>
      <c r="C12" s="251">
        <v>563</v>
      </c>
      <c r="D12" s="304">
        <v>178</v>
      </c>
      <c r="E12" s="304">
        <v>20</v>
      </c>
      <c r="F12" s="304">
        <f t="shared" si="1"/>
        <v>198</v>
      </c>
      <c r="G12" s="305">
        <v>50</v>
      </c>
      <c r="H12" s="305">
        <v>5</v>
      </c>
      <c r="I12" s="305">
        <f t="shared" si="0"/>
        <v>55</v>
      </c>
      <c r="J12" s="308">
        <v>292104</v>
      </c>
    </row>
    <row r="13" spans="2:10" ht="36.75" customHeight="1" thickBot="1">
      <c r="B13" s="89" t="s">
        <v>104</v>
      </c>
      <c r="C13" s="251">
        <v>144</v>
      </c>
      <c r="D13" s="304">
        <v>69</v>
      </c>
      <c r="E13" s="304">
        <v>9</v>
      </c>
      <c r="F13" s="304">
        <f t="shared" si="1"/>
        <v>78</v>
      </c>
      <c r="G13" s="305">
        <v>13</v>
      </c>
      <c r="H13" s="305">
        <v>0</v>
      </c>
      <c r="I13" s="305">
        <f t="shared" si="0"/>
        <v>13</v>
      </c>
      <c r="J13" s="308">
        <v>77065</v>
      </c>
    </row>
    <row r="14" spans="2:10" ht="36.75" customHeight="1" thickBot="1">
      <c r="B14" s="89" t="s">
        <v>105</v>
      </c>
      <c r="C14" s="251">
        <v>166</v>
      </c>
      <c r="D14" s="304">
        <v>18</v>
      </c>
      <c r="E14" s="304">
        <v>1</v>
      </c>
      <c r="F14" s="304">
        <f t="shared" si="1"/>
        <v>19</v>
      </c>
      <c r="G14" s="305">
        <v>8</v>
      </c>
      <c r="H14" s="305">
        <v>0</v>
      </c>
      <c r="I14" s="305">
        <f t="shared" si="0"/>
        <v>8</v>
      </c>
      <c r="J14" s="308">
        <v>11002</v>
      </c>
    </row>
    <row r="15" spans="2:10" ht="36.75" customHeight="1" thickBot="1">
      <c r="B15" s="89" t="s">
        <v>106</v>
      </c>
      <c r="C15" s="251">
        <v>584</v>
      </c>
      <c r="D15" s="304">
        <v>316</v>
      </c>
      <c r="E15" s="304">
        <v>118</v>
      </c>
      <c r="F15" s="304">
        <f t="shared" si="1"/>
        <v>434</v>
      </c>
      <c r="G15" s="305">
        <v>27</v>
      </c>
      <c r="H15" s="305">
        <v>3</v>
      </c>
      <c r="I15" s="305">
        <f t="shared" si="0"/>
        <v>30</v>
      </c>
      <c r="J15" s="308">
        <v>189604</v>
      </c>
    </row>
    <row r="16" spans="2:10" ht="36.75" customHeight="1" thickBot="1">
      <c r="B16" s="250" t="s">
        <v>182</v>
      </c>
      <c r="C16" s="251">
        <v>1</v>
      </c>
      <c r="D16" s="304">
        <v>1</v>
      </c>
      <c r="E16" s="304">
        <v>1</v>
      </c>
      <c r="F16" s="304">
        <f t="shared" si="1"/>
        <v>2</v>
      </c>
      <c r="G16" s="305">
        <v>0</v>
      </c>
      <c r="H16" s="305">
        <v>0</v>
      </c>
      <c r="I16" s="305">
        <f t="shared" si="0"/>
        <v>0</v>
      </c>
      <c r="J16" s="308">
        <v>0</v>
      </c>
    </row>
    <row r="17" spans="2:10" ht="36.75" customHeight="1" thickBot="1">
      <c r="B17" s="90" t="s">
        <v>2</v>
      </c>
      <c r="C17" s="309">
        <f>SUM(C8:C16)</f>
        <v>17543</v>
      </c>
      <c r="D17" s="310">
        <f>SUM(D8:D16)</f>
        <v>7123</v>
      </c>
      <c r="E17" s="310">
        <f>SUM(E8:E16)</f>
        <v>1385</v>
      </c>
      <c r="F17" s="304">
        <f t="shared" si="1"/>
        <v>8508</v>
      </c>
      <c r="G17" s="311">
        <f>SUM(G8:G16)</f>
        <v>1520</v>
      </c>
      <c r="H17" s="311">
        <f>SUM(H8:H16)</f>
        <v>242</v>
      </c>
      <c r="I17" s="311">
        <f>SUM(I8:I16)</f>
        <v>1762</v>
      </c>
      <c r="J17" s="312">
        <f>SUM(J8:J16)</f>
        <v>9831170</v>
      </c>
    </row>
    <row r="18" spans="2:10" ht="15" customHeight="1" thickTop="1">
      <c r="B18" s="536"/>
      <c r="C18" s="536"/>
      <c r="D18" s="536"/>
      <c r="E18" s="536"/>
      <c r="F18" s="536"/>
      <c r="G18" s="536"/>
      <c r="H18" s="536"/>
      <c r="I18" s="536"/>
      <c r="J18" s="536"/>
    </row>
  </sheetData>
  <mergeCells count="9">
    <mergeCell ref="B18:J18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7874015748031497" right="0.6299212598425197" top="0.4724409448818898" bottom="0.5905511811023623" header="0.5905511811023623" footer="0.6299212598425197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ورقة17"/>
  <dimension ref="A4:N22"/>
  <sheetViews>
    <sheetView rightToLeft="1" zoomScale="75" zoomScaleNormal="75" workbookViewId="0" topLeftCell="A1">
      <selection activeCell="G9" sqref="G9"/>
    </sheetView>
  </sheetViews>
  <sheetFormatPr defaultColWidth="9.140625" defaultRowHeight="12.75"/>
  <cols>
    <col min="1" max="1" width="17.00390625" style="0" customWidth="1"/>
    <col min="2" max="14" width="10.7109375" style="0" customWidth="1"/>
  </cols>
  <sheetData>
    <row r="4" spans="1:14" ht="23.25">
      <c r="A4" s="558" t="s">
        <v>209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</row>
    <row r="6" ht="16.5" thickBot="1">
      <c r="A6" s="174" t="s">
        <v>174</v>
      </c>
    </row>
    <row r="7" spans="1:14" ht="28.5" customHeight="1" thickTop="1">
      <c r="A7" s="270" t="s">
        <v>137</v>
      </c>
      <c r="B7" s="559" t="s">
        <v>138</v>
      </c>
      <c r="C7" s="561" t="s">
        <v>139</v>
      </c>
      <c r="D7" s="561" t="s">
        <v>140</v>
      </c>
      <c r="E7" s="561" t="s">
        <v>141</v>
      </c>
      <c r="F7" s="561" t="s">
        <v>142</v>
      </c>
      <c r="G7" s="561" t="s">
        <v>143</v>
      </c>
      <c r="H7" s="561" t="s">
        <v>144</v>
      </c>
      <c r="I7" s="561" t="s">
        <v>145</v>
      </c>
      <c r="J7" s="561" t="s">
        <v>146</v>
      </c>
      <c r="K7" s="561" t="s">
        <v>147</v>
      </c>
      <c r="L7" s="561" t="s">
        <v>148</v>
      </c>
      <c r="M7" s="561" t="s">
        <v>149</v>
      </c>
      <c r="N7" s="563" t="s">
        <v>2</v>
      </c>
    </row>
    <row r="8" spans="1:14" ht="28.5" customHeight="1" thickBot="1">
      <c r="A8" s="271" t="s">
        <v>178</v>
      </c>
      <c r="B8" s="560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4"/>
    </row>
    <row r="9" spans="1:14" ht="28.5" customHeight="1" thickTop="1">
      <c r="A9" s="272" t="s">
        <v>76</v>
      </c>
      <c r="B9" s="273">
        <v>113</v>
      </c>
      <c r="C9" s="274">
        <v>140</v>
      </c>
      <c r="D9" s="274">
        <v>127</v>
      </c>
      <c r="E9" s="274">
        <v>239</v>
      </c>
      <c r="F9" s="274">
        <v>223</v>
      </c>
      <c r="G9" s="274">
        <v>234</v>
      </c>
      <c r="H9" s="274">
        <v>206</v>
      </c>
      <c r="I9" s="274">
        <v>230</v>
      </c>
      <c r="J9" s="274">
        <v>208</v>
      </c>
      <c r="K9" s="274">
        <v>232</v>
      </c>
      <c r="L9" s="274">
        <v>217</v>
      </c>
      <c r="M9" s="274">
        <v>231</v>
      </c>
      <c r="N9" s="275">
        <f>SUM(B9:M9)</f>
        <v>2400</v>
      </c>
    </row>
    <row r="10" spans="1:14" ht="28.5" customHeight="1">
      <c r="A10" s="276" t="s">
        <v>77</v>
      </c>
      <c r="B10" s="273">
        <v>198</v>
      </c>
      <c r="C10" s="274">
        <v>207</v>
      </c>
      <c r="D10" s="274">
        <v>205</v>
      </c>
      <c r="E10" s="274">
        <v>225</v>
      </c>
      <c r="F10" s="274">
        <v>232</v>
      </c>
      <c r="G10" s="274">
        <v>251</v>
      </c>
      <c r="H10" s="274">
        <v>230</v>
      </c>
      <c r="I10" s="274">
        <v>210</v>
      </c>
      <c r="J10" s="274">
        <v>186</v>
      </c>
      <c r="K10" s="274">
        <v>233</v>
      </c>
      <c r="L10" s="274">
        <v>216</v>
      </c>
      <c r="M10" s="274">
        <v>219</v>
      </c>
      <c r="N10" s="275">
        <f aca="true" t="shared" si="0" ref="N10:N21">SUM(B10:M10)</f>
        <v>2612</v>
      </c>
    </row>
    <row r="11" spans="1:14" ht="28.5" customHeight="1">
      <c r="A11" s="276" t="s">
        <v>78</v>
      </c>
      <c r="B11" s="273">
        <v>359</v>
      </c>
      <c r="C11" s="274">
        <v>387</v>
      </c>
      <c r="D11" s="274">
        <v>412</v>
      </c>
      <c r="E11" s="274">
        <v>304</v>
      </c>
      <c r="F11" s="274">
        <v>292</v>
      </c>
      <c r="G11" s="274">
        <v>419</v>
      </c>
      <c r="H11" s="274">
        <v>382</v>
      </c>
      <c r="I11" s="274">
        <v>424</v>
      </c>
      <c r="J11" s="274">
        <v>275</v>
      </c>
      <c r="K11" s="274">
        <v>307</v>
      </c>
      <c r="L11" s="274">
        <v>260</v>
      </c>
      <c r="M11" s="274">
        <v>372</v>
      </c>
      <c r="N11" s="275">
        <f t="shared" si="0"/>
        <v>4193</v>
      </c>
    </row>
    <row r="12" spans="1:14" ht="28.5" customHeight="1">
      <c r="A12" s="276" t="s">
        <v>79</v>
      </c>
      <c r="B12" s="273">
        <v>149</v>
      </c>
      <c r="C12" s="274">
        <v>127</v>
      </c>
      <c r="D12" s="274">
        <v>142</v>
      </c>
      <c r="E12" s="274">
        <v>161</v>
      </c>
      <c r="F12" s="274">
        <v>129</v>
      </c>
      <c r="G12" s="274">
        <v>89</v>
      </c>
      <c r="H12" s="274">
        <v>89</v>
      </c>
      <c r="I12" s="274">
        <v>117</v>
      </c>
      <c r="J12" s="274">
        <v>95</v>
      </c>
      <c r="K12" s="274">
        <v>64</v>
      </c>
      <c r="L12" s="274">
        <v>72</v>
      </c>
      <c r="M12" s="274">
        <v>58</v>
      </c>
      <c r="N12" s="275">
        <f t="shared" si="0"/>
        <v>1292</v>
      </c>
    </row>
    <row r="13" spans="1:14" ht="28.5" customHeight="1">
      <c r="A13" s="276" t="s">
        <v>80</v>
      </c>
      <c r="B13" s="273">
        <v>65</v>
      </c>
      <c r="C13" s="274">
        <v>75</v>
      </c>
      <c r="D13" s="274">
        <v>66</v>
      </c>
      <c r="E13" s="274">
        <v>76</v>
      </c>
      <c r="F13" s="274">
        <v>70</v>
      </c>
      <c r="G13" s="274">
        <v>72</v>
      </c>
      <c r="H13" s="274">
        <v>59</v>
      </c>
      <c r="I13" s="274">
        <v>58</v>
      </c>
      <c r="J13" s="274">
        <v>63</v>
      </c>
      <c r="K13" s="274">
        <v>43</v>
      </c>
      <c r="L13" s="274">
        <v>41</v>
      </c>
      <c r="M13" s="274">
        <v>55</v>
      </c>
      <c r="N13" s="275">
        <f t="shared" si="0"/>
        <v>743</v>
      </c>
    </row>
    <row r="14" spans="1:14" ht="28.5" customHeight="1">
      <c r="A14" s="276" t="s">
        <v>81</v>
      </c>
      <c r="B14" s="273">
        <v>192</v>
      </c>
      <c r="C14" s="274">
        <v>249</v>
      </c>
      <c r="D14" s="274">
        <v>247</v>
      </c>
      <c r="E14" s="274">
        <v>253</v>
      </c>
      <c r="F14" s="274">
        <v>284</v>
      </c>
      <c r="G14" s="274">
        <v>234</v>
      </c>
      <c r="H14" s="274">
        <v>209</v>
      </c>
      <c r="I14" s="274">
        <v>225</v>
      </c>
      <c r="J14" s="274">
        <v>181</v>
      </c>
      <c r="K14" s="274">
        <v>239</v>
      </c>
      <c r="L14" s="274">
        <v>184</v>
      </c>
      <c r="M14" s="274">
        <v>286</v>
      </c>
      <c r="N14" s="275">
        <f t="shared" si="0"/>
        <v>2783</v>
      </c>
    </row>
    <row r="15" spans="1:14" ht="28.5" customHeight="1">
      <c r="A15" s="276" t="s">
        <v>82</v>
      </c>
      <c r="B15" s="273">
        <v>33</v>
      </c>
      <c r="C15" s="274">
        <v>18</v>
      </c>
      <c r="D15" s="274">
        <v>34</v>
      </c>
      <c r="E15" s="274">
        <v>50</v>
      </c>
      <c r="F15" s="274">
        <v>39</v>
      </c>
      <c r="G15" s="274">
        <v>26</v>
      </c>
      <c r="H15" s="274">
        <v>35</v>
      </c>
      <c r="I15" s="274">
        <v>42</v>
      </c>
      <c r="J15" s="274">
        <v>24</v>
      </c>
      <c r="K15" s="274">
        <v>13</v>
      </c>
      <c r="L15" s="274">
        <v>19</v>
      </c>
      <c r="M15" s="274">
        <v>19</v>
      </c>
      <c r="N15" s="275">
        <f t="shared" si="0"/>
        <v>352</v>
      </c>
    </row>
    <row r="16" spans="1:14" ht="28.5" customHeight="1">
      <c r="A16" s="276" t="s">
        <v>83</v>
      </c>
      <c r="B16" s="273">
        <v>5</v>
      </c>
      <c r="C16" s="274">
        <v>61</v>
      </c>
      <c r="D16" s="274">
        <v>45</v>
      </c>
      <c r="E16" s="274">
        <v>45</v>
      </c>
      <c r="F16" s="274">
        <v>43</v>
      </c>
      <c r="G16" s="274">
        <v>29</v>
      </c>
      <c r="H16" s="274">
        <v>42</v>
      </c>
      <c r="I16" s="274">
        <v>35</v>
      </c>
      <c r="J16" s="274">
        <v>58</v>
      </c>
      <c r="K16" s="274">
        <v>36</v>
      </c>
      <c r="L16" s="274">
        <v>35</v>
      </c>
      <c r="M16" s="274">
        <v>20</v>
      </c>
      <c r="N16" s="275">
        <f t="shared" si="0"/>
        <v>454</v>
      </c>
    </row>
    <row r="17" spans="1:14" ht="28.5" customHeight="1">
      <c r="A17" s="276" t="s">
        <v>30</v>
      </c>
      <c r="B17" s="273">
        <v>46</v>
      </c>
      <c r="C17" s="274">
        <v>25</v>
      </c>
      <c r="D17" s="274">
        <v>41</v>
      </c>
      <c r="E17" s="274">
        <v>32</v>
      </c>
      <c r="F17" s="274">
        <v>51</v>
      </c>
      <c r="G17" s="274">
        <v>42</v>
      </c>
      <c r="H17" s="274">
        <v>43</v>
      </c>
      <c r="I17" s="274">
        <v>18</v>
      </c>
      <c r="J17" s="274">
        <v>48</v>
      </c>
      <c r="K17" s="274">
        <v>44</v>
      </c>
      <c r="L17" s="274">
        <v>25</v>
      </c>
      <c r="M17" s="274">
        <v>50</v>
      </c>
      <c r="N17" s="275">
        <f t="shared" si="0"/>
        <v>465</v>
      </c>
    </row>
    <row r="18" spans="1:14" ht="28.5" customHeight="1">
      <c r="A18" s="276" t="s">
        <v>84</v>
      </c>
      <c r="B18" s="273">
        <v>71</v>
      </c>
      <c r="C18" s="274">
        <v>69</v>
      </c>
      <c r="D18" s="274">
        <v>85</v>
      </c>
      <c r="E18" s="274">
        <v>102</v>
      </c>
      <c r="F18" s="274">
        <v>94</v>
      </c>
      <c r="G18" s="274">
        <v>96</v>
      </c>
      <c r="H18" s="274">
        <v>69</v>
      </c>
      <c r="I18" s="274">
        <v>62</v>
      </c>
      <c r="J18" s="274">
        <v>61</v>
      </c>
      <c r="K18" s="274">
        <v>65</v>
      </c>
      <c r="L18" s="274">
        <v>57</v>
      </c>
      <c r="M18" s="274">
        <v>61</v>
      </c>
      <c r="N18" s="275">
        <f t="shared" si="0"/>
        <v>892</v>
      </c>
    </row>
    <row r="19" spans="1:14" ht="28.5" customHeight="1">
      <c r="A19" s="276" t="s">
        <v>85</v>
      </c>
      <c r="B19" s="273">
        <v>49</v>
      </c>
      <c r="C19" s="274">
        <v>49</v>
      </c>
      <c r="D19" s="274">
        <v>55</v>
      </c>
      <c r="E19" s="274">
        <v>54</v>
      </c>
      <c r="F19" s="274">
        <v>77</v>
      </c>
      <c r="G19" s="274">
        <v>58</v>
      </c>
      <c r="H19" s="274">
        <v>66</v>
      </c>
      <c r="I19" s="274">
        <v>36</v>
      </c>
      <c r="J19" s="274">
        <v>45</v>
      </c>
      <c r="K19" s="274">
        <v>25</v>
      </c>
      <c r="L19" s="274">
        <v>54</v>
      </c>
      <c r="M19" s="274">
        <v>79</v>
      </c>
      <c r="N19" s="275">
        <f t="shared" si="0"/>
        <v>647</v>
      </c>
    </row>
    <row r="20" spans="1:14" ht="28.5" customHeight="1">
      <c r="A20" s="276" t="s">
        <v>86</v>
      </c>
      <c r="B20" s="273">
        <v>45</v>
      </c>
      <c r="C20" s="274">
        <v>50</v>
      </c>
      <c r="D20" s="274">
        <v>51</v>
      </c>
      <c r="E20" s="274">
        <v>58</v>
      </c>
      <c r="F20" s="274">
        <v>78</v>
      </c>
      <c r="G20" s="274">
        <v>61</v>
      </c>
      <c r="H20" s="274">
        <v>60</v>
      </c>
      <c r="I20" s="274">
        <v>42</v>
      </c>
      <c r="J20" s="274">
        <v>22</v>
      </c>
      <c r="K20" s="274">
        <v>31</v>
      </c>
      <c r="L20" s="274">
        <v>18</v>
      </c>
      <c r="M20" s="274">
        <v>30</v>
      </c>
      <c r="N20" s="275">
        <f t="shared" si="0"/>
        <v>546</v>
      </c>
    </row>
    <row r="21" spans="1:14" ht="28.5" customHeight="1" thickBot="1">
      <c r="A21" s="277" t="s">
        <v>1</v>
      </c>
      <c r="B21" s="278">
        <v>6</v>
      </c>
      <c r="C21" s="279">
        <v>4</v>
      </c>
      <c r="D21" s="279">
        <v>5</v>
      </c>
      <c r="E21" s="279">
        <v>8</v>
      </c>
      <c r="F21" s="279">
        <v>9</v>
      </c>
      <c r="G21" s="279">
        <v>19</v>
      </c>
      <c r="H21" s="279">
        <v>16</v>
      </c>
      <c r="I21" s="279">
        <v>25</v>
      </c>
      <c r="J21" s="279">
        <v>26</v>
      </c>
      <c r="K21" s="279">
        <v>21</v>
      </c>
      <c r="L21" s="279">
        <v>8</v>
      </c>
      <c r="M21" s="279">
        <v>17</v>
      </c>
      <c r="N21" s="280">
        <f t="shared" si="0"/>
        <v>164</v>
      </c>
    </row>
    <row r="22" spans="1:14" ht="28.5" customHeight="1" thickBot="1" thickTop="1">
      <c r="A22" s="281" t="s">
        <v>2</v>
      </c>
      <c r="B22" s="282">
        <f>SUM(B9:B21)</f>
        <v>1331</v>
      </c>
      <c r="C22" s="282">
        <f aca="true" t="shared" si="1" ref="C22:M22">SUM(C9:C21)</f>
        <v>1461</v>
      </c>
      <c r="D22" s="282">
        <f t="shared" si="1"/>
        <v>1515</v>
      </c>
      <c r="E22" s="282">
        <f t="shared" si="1"/>
        <v>1607</v>
      </c>
      <c r="F22" s="282">
        <f t="shared" si="1"/>
        <v>1621</v>
      </c>
      <c r="G22" s="282">
        <f t="shared" si="1"/>
        <v>1630</v>
      </c>
      <c r="H22" s="282">
        <f t="shared" si="1"/>
        <v>1506</v>
      </c>
      <c r="I22" s="282">
        <f t="shared" si="1"/>
        <v>1524</v>
      </c>
      <c r="J22" s="282">
        <f t="shared" si="1"/>
        <v>1292</v>
      </c>
      <c r="K22" s="282">
        <f t="shared" si="1"/>
        <v>1353</v>
      </c>
      <c r="L22" s="282">
        <f t="shared" si="1"/>
        <v>1206</v>
      </c>
      <c r="M22" s="282">
        <f t="shared" si="1"/>
        <v>1497</v>
      </c>
      <c r="N22" s="283">
        <f>SUM(N9:N21)</f>
        <v>17543</v>
      </c>
    </row>
    <row r="23" ht="13.5" thickTop="1"/>
  </sheetData>
  <mergeCells count="14">
    <mergeCell ref="K7:K8"/>
    <mergeCell ref="L7:L8"/>
    <mergeCell ref="M7:M8"/>
    <mergeCell ref="N7:N8"/>
    <mergeCell ref="A4:N4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1" right="0.19" top="0.5905511811023623" bottom="0.17" header="0.7086614173228347" footer="0.17"/>
  <pageSetup horizontalDpi="300" verticalDpi="3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ورقة20"/>
  <dimension ref="A2:F13"/>
  <sheetViews>
    <sheetView rightToLeft="1" workbookViewId="0" topLeftCell="A1">
      <selection activeCell="C7" sqref="C7"/>
    </sheetView>
  </sheetViews>
  <sheetFormatPr defaultColWidth="9.140625" defaultRowHeight="12.75"/>
  <cols>
    <col min="2" max="2" width="17.00390625" style="0" customWidth="1"/>
    <col min="3" max="6" width="30.7109375" style="0" customWidth="1"/>
  </cols>
  <sheetData>
    <row r="2" spans="1:6" ht="18">
      <c r="A2" s="565" t="s">
        <v>208</v>
      </c>
      <c r="B2" s="565"/>
      <c r="C2" s="565"/>
      <c r="D2" s="565"/>
      <c r="E2" s="565"/>
      <c r="F2" s="565"/>
    </row>
    <row r="3" ht="16.5" thickBot="1">
      <c r="A3" s="179" t="s">
        <v>170</v>
      </c>
    </row>
    <row r="4" spans="1:6" ht="30" customHeight="1" thickTop="1">
      <c r="A4" s="55"/>
      <c r="B4" s="56" t="s">
        <v>13</v>
      </c>
      <c r="C4" s="450" t="s">
        <v>180</v>
      </c>
      <c r="D4" s="450" t="s">
        <v>185</v>
      </c>
      <c r="E4" s="450" t="s">
        <v>7</v>
      </c>
      <c r="F4" s="443" t="s">
        <v>4</v>
      </c>
    </row>
    <row r="5" spans="1:6" ht="30" customHeight="1" thickBot="1">
      <c r="A5" s="57" t="s">
        <v>89</v>
      </c>
      <c r="B5" s="58"/>
      <c r="C5" s="451"/>
      <c r="D5" s="451"/>
      <c r="E5" s="451"/>
      <c r="F5" s="444"/>
    </row>
    <row r="6" spans="1:6" ht="54.75" customHeight="1" thickBot="1" thickTop="1">
      <c r="A6" s="458" t="s">
        <v>165</v>
      </c>
      <c r="B6" s="568"/>
      <c r="C6" s="202">
        <v>171</v>
      </c>
      <c r="D6" s="202">
        <v>168</v>
      </c>
      <c r="E6" s="73">
        <f aca="true" t="shared" si="0" ref="E6:E13">SUM(D6-C6)</f>
        <v>-3</v>
      </c>
      <c r="F6" s="74">
        <f aca="true" t="shared" si="1" ref="F6:F13">SUM(E6/C6)</f>
        <v>-0.017543859649122806</v>
      </c>
    </row>
    <row r="7" spans="1:6" ht="54.75" customHeight="1" thickTop="1">
      <c r="A7" s="452" t="s">
        <v>62</v>
      </c>
      <c r="B7" s="569"/>
      <c r="C7" s="203">
        <v>5639</v>
      </c>
      <c r="D7" s="203">
        <v>5644</v>
      </c>
      <c r="E7" s="76">
        <f t="shared" si="0"/>
        <v>5</v>
      </c>
      <c r="F7" s="74">
        <f t="shared" si="1"/>
        <v>0.0008866820358219542</v>
      </c>
    </row>
    <row r="8" spans="1:6" ht="54.75" customHeight="1">
      <c r="A8" s="452" t="s">
        <v>166</v>
      </c>
      <c r="B8" s="569"/>
      <c r="C8" s="203">
        <v>197</v>
      </c>
      <c r="D8" s="203">
        <v>214</v>
      </c>
      <c r="E8" s="76">
        <f t="shared" si="0"/>
        <v>17</v>
      </c>
      <c r="F8" s="77">
        <f t="shared" si="1"/>
        <v>0.08629441624365482</v>
      </c>
    </row>
    <row r="9" spans="1:6" ht="54.75" customHeight="1">
      <c r="A9" s="456" t="s">
        <v>167</v>
      </c>
      <c r="B9" s="567"/>
      <c r="C9" s="203">
        <v>9386</v>
      </c>
      <c r="D9" s="203">
        <v>10125</v>
      </c>
      <c r="E9" s="76">
        <f t="shared" si="0"/>
        <v>739</v>
      </c>
      <c r="F9" s="77">
        <f t="shared" si="1"/>
        <v>0.07873428510547624</v>
      </c>
    </row>
    <row r="10" spans="1:6" ht="54.75" customHeight="1">
      <c r="A10" s="456" t="s">
        <v>164</v>
      </c>
      <c r="B10" s="567"/>
      <c r="C10" s="203">
        <v>510</v>
      </c>
      <c r="D10" s="203">
        <v>601</v>
      </c>
      <c r="E10" s="76">
        <f t="shared" si="0"/>
        <v>91</v>
      </c>
      <c r="F10" s="77">
        <f t="shared" si="1"/>
        <v>0.1784313725490196</v>
      </c>
    </row>
    <row r="11" spans="1:6" ht="54.75" customHeight="1">
      <c r="A11" s="456" t="s">
        <v>169</v>
      </c>
      <c r="B11" s="567"/>
      <c r="C11" s="203">
        <v>576</v>
      </c>
      <c r="D11" s="203">
        <v>609</v>
      </c>
      <c r="E11" s="76">
        <f t="shared" si="0"/>
        <v>33</v>
      </c>
      <c r="F11" s="77">
        <f t="shared" si="1"/>
        <v>0.057291666666666664</v>
      </c>
    </row>
    <row r="12" spans="1:6" ht="54.75" customHeight="1" thickBot="1">
      <c r="A12" s="456" t="s">
        <v>130</v>
      </c>
      <c r="B12" s="567"/>
      <c r="C12" s="203">
        <v>200</v>
      </c>
      <c r="D12" s="203">
        <v>182</v>
      </c>
      <c r="E12" s="76">
        <f t="shared" si="0"/>
        <v>-18</v>
      </c>
      <c r="F12" s="77">
        <f t="shared" si="1"/>
        <v>-0.09</v>
      </c>
    </row>
    <row r="13" spans="1:6" ht="54.75" customHeight="1" thickBot="1" thickTop="1">
      <c r="A13" s="464" t="s">
        <v>2</v>
      </c>
      <c r="B13" s="566"/>
      <c r="C13" s="204">
        <f>SUM(C6:C12)</f>
        <v>16679</v>
      </c>
      <c r="D13" s="205">
        <f>SUM(D6:D12)</f>
        <v>17543</v>
      </c>
      <c r="E13" s="83">
        <f t="shared" si="0"/>
        <v>864</v>
      </c>
      <c r="F13" s="84">
        <f t="shared" si="1"/>
        <v>0.05180166676659272</v>
      </c>
    </row>
    <row r="14" ht="13.5" thickTop="1"/>
  </sheetData>
  <mergeCells count="13">
    <mergeCell ref="A8:B8"/>
    <mergeCell ref="A9:B9"/>
    <mergeCell ref="F4:F5"/>
    <mergeCell ref="A2:F2"/>
    <mergeCell ref="A13:B13"/>
    <mergeCell ref="C4:C5"/>
    <mergeCell ref="D4:D5"/>
    <mergeCell ref="E4:E5"/>
    <mergeCell ref="A10:B10"/>
    <mergeCell ref="A11:B11"/>
    <mergeCell ref="A12:B12"/>
    <mergeCell ref="A6:B6"/>
    <mergeCell ref="A7:B7"/>
  </mergeCells>
  <printOptions horizontalCentered="1" verticalCentered="1"/>
  <pageMargins left="0.33" right="0.7480314960629921" top="0.69" bottom="0.61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1"/>
  <dimension ref="A2:M19"/>
  <sheetViews>
    <sheetView rightToLeft="1" zoomScale="75" zoomScaleNormal="75" workbookViewId="0" topLeftCell="A1">
      <selection activeCell="D6" sqref="D6"/>
    </sheetView>
  </sheetViews>
  <sheetFormatPr defaultColWidth="9.140625" defaultRowHeight="12.75"/>
  <cols>
    <col min="1" max="1" width="22.7109375" style="0" customWidth="1"/>
    <col min="2" max="10" width="11.7109375" style="0" customWidth="1"/>
    <col min="11" max="12" width="15.7109375" style="0" customWidth="1"/>
    <col min="13" max="13" width="11.7109375" style="0" customWidth="1"/>
  </cols>
  <sheetData>
    <row r="1" ht="33.75" customHeight="1"/>
    <row r="2" spans="1:13" ht="20.25">
      <c r="A2" s="347" t="s">
        <v>186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32"/>
    </row>
    <row r="3" spans="1:13" ht="18.75" thickBot="1">
      <c r="A3" s="170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4.5" customHeight="1" thickBot="1">
      <c r="A4" s="333" t="s">
        <v>178</v>
      </c>
      <c r="B4" s="349" t="s">
        <v>3</v>
      </c>
      <c r="C4" s="350"/>
      <c r="D4" s="351" t="s">
        <v>4</v>
      </c>
      <c r="E4" s="349" t="s">
        <v>5</v>
      </c>
      <c r="F4" s="350"/>
      <c r="G4" s="351" t="s">
        <v>4</v>
      </c>
      <c r="H4" s="349" t="s">
        <v>6</v>
      </c>
      <c r="I4" s="350"/>
      <c r="J4" s="351" t="s">
        <v>4</v>
      </c>
      <c r="K4" s="353" t="s">
        <v>28</v>
      </c>
      <c r="L4" s="354"/>
      <c r="M4" s="351" t="s">
        <v>4</v>
      </c>
    </row>
    <row r="5" spans="1:13" ht="34.5" customHeight="1" thickBot="1">
      <c r="A5" s="331"/>
      <c r="B5" s="11" t="s">
        <v>180</v>
      </c>
      <c r="C5" s="11" t="s">
        <v>185</v>
      </c>
      <c r="D5" s="352"/>
      <c r="E5" s="11" t="s">
        <v>180</v>
      </c>
      <c r="F5" s="11" t="s">
        <v>185</v>
      </c>
      <c r="G5" s="352"/>
      <c r="H5" s="11" t="s">
        <v>180</v>
      </c>
      <c r="I5" s="11" t="s">
        <v>185</v>
      </c>
      <c r="J5" s="352"/>
      <c r="K5" s="11" t="s">
        <v>180</v>
      </c>
      <c r="L5" s="11" t="s">
        <v>185</v>
      </c>
      <c r="M5" s="352"/>
    </row>
    <row r="6" spans="1:13" ht="34.5" customHeight="1" thickBot="1">
      <c r="A6" s="334" t="s">
        <v>16</v>
      </c>
      <c r="B6" s="161">
        <v>3094</v>
      </c>
      <c r="C6" s="161">
        <v>5872</v>
      </c>
      <c r="D6" s="207">
        <f aca="true" t="shared" si="0" ref="D6:D19">(C6-B6)/B6</f>
        <v>0.8978668390433097</v>
      </c>
      <c r="E6" s="161">
        <v>20</v>
      </c>
      <c r="F6" s="161">
        <v>41</v>
      </c>
      <c r="G6" s="162">
        <f>(F6-E6)/E6</f>
        <v>1.05</v>
      </c>
      <c r="H6" s="161">
        <v>135</v>
      </c>
      <c r="I6" s="161">
        <v>284</v>
      </c>
      <c r="J6" s="162">
        <f aca="true" t="shared" si="1" ref="J6:J19">(I6-H6)/H6</f>
        <v>1.1037037037037036</v>
      </c>
      <c r="K6" s="163">
        <v>8189506</v>
      </c>
      <c r="L6" s="163">
        <v>9758172</v>
      </c>
      <c r="M6" s="162">
        <f>(L6-K6)/K6</f>
        <v>0.19154586369434248</v>
      </c>
    </row>
    <row r="7" spans="1:13" ht="34.5" customHeight="1" thickBot="1">
      <c r="A7" s="334" t="s">
        <v>17</v>
      </c>
      <c r="B7" s="161">
        <v>6488</v>
      </c>
      <c r="C7" s="161">
        <v>6457</v>
      </c>
      <c r="D7" s="207">
        <f t="shared" si="0"/>
        <v>-0.004778051787916153</v>
      </c>
      <c r="E7" s="161">
        <v>72</v>
      </c>
      <c r="F7" s="161">
        <v>50</v>
      </c>
      <c r="G7" s="162">
        <f aca="true" t="shared" si="2" ref="G7:G19">(F7-E7)/E7</f>
        <v>-0.3055555555555556</v>
      </c>
      <c r="H7" s="161">
        <v>353</v>
      </c>
      <c r="I7" s="161">
        <v>311</v>
      </c>
      <c r="J7" s="162">
        <f t="shared" si="1"/>
        <v>-0.11898016997167139</v>
      </c>
      <c r="K7" s="163">
        <v>124351794</v>
      </c>
      <c r="L7" s="163">
        <v>28293211</v>
      </c>
      <c r="M7" s="162">
        <f aca="true" t="shared" si="3" ref="M7:M18">(L7-K7)/K7</f>
        <v>-0.7724744445584758</v>
      </c>
    </row>
    <row r="8" spans="1:13" ht="34.5" customHeight="1" thickBot="1">
      <c r="A8" s="334" t="s">
        <v>18</v>
      </c>
      <c r="B8" s="161">
        <v>7275</v>
      </c>
      <c r="C8" s="161">
        <v>5935</v>
      </c>
      <c r="D8" s="207">
        <f t="shared" si="0"/>
        <v>-0.18419243986254297</v>
      </c>
      <c r="E8" s="161">
        <v>24</v>
      </c>
      <c r="F8" s="161">
        <v>26</v>
      </c>
      <c r="G8" s="162">
        <f t="shared" si="2"/>
        <v>0.08333333333333333</v>
      </c>
      <c r="H8" s="161">
        <v>198</v>
      </c>
      <c r="I8" s="161">
        <v>188</v>
      </c>
      <c r="J8" s="162">
        <f t="shared" si="1"/>
        <v>-0.050505050505050504</v>
      </c>
      <c r="K8" s="163">
        <v>7952350</v>
      </c>
      <c r="L8" s="163">
        <v>12435170</v>
      </c>
      <c r="M8" s="162">
        <f t="shared" si="3"/>
        <v>0.5637100982728376</v>
      </c>
    </row>
    <row r="9" spans="1:13" ht="34.5" customHeight="1" thickBot="1">
      <c r="A9" s="334" t="s">
        <v>19</v>
      </c>
      <c r="B9" s="161">
        <v>889</v>
      </c>
      <c r="C9" s="161">
        <v>1056</v>
      </c>
      <c r="D9" s="207">
        <f t="shared" si="0"/>
        <v>0.18785151856017998</v>
      </c>
      <c r="E9" s="161">
        <v>9</v>
      </c>
      <c r="F9" s="161">
        <v>3</v>
      </c>
      <c r="G9" s="162">
        <f t="shared" si="2"/>
        <v>-0.6666666666666666</v>
      </c>
      <c r="H9" s="161">
        <v>38</v>
      </c>
      <c r="I9" s="161">
        <v>69</v>
      </c>
      <c r="J9" s="162">
        <f t="shared" si="1"/>
        <v>0.8157894736842105</v>
      </c>
      <c r="K9" s="163">
        <v>1625762</v>
      </c>
      <c r="L9" s="163">
        <v>5168202</v>
      </c>
      <c r="M9" s="162">
        <f t="shared" si="3"/>
        <v>2.1789413210543733</v>
      </c>
    </row>
    <row r="10" spans="1:13" ht="34.5" customHeight="1" thickBot="1">
      <c r="A10" s="334" t="s">
        <v>25</v>
      </c>
      <c r="B10" s="161">
        <v>1350</v>
      </c>
      <c r="C10" s="161">
        <v>1262</v>
      </c>
      <c r="D10" s="207">
        <f t="shared" si="0"/>
        <v>-0.06518518518518518</v>
      </c>
      <c r="E10" s="161">
        <v>1</v>
      </c>
      <c r="F10" s="161">
        <v>1</v>
      </c>
      <c r="G10" s="162">
        <f t="shared" si="2"/>
        <v>0</v>
      </c>
      <c r="H10" s="161">
        <v>22</v>
      </c>
      <c r="I10" s="161">
        <v>23</v>
      </c>
      <c r="J10" s="162">
        <f t="shared" si="1"/>
        <v>0.045454545454545456</v>
      </c>
      <c r="K10" s="163">
        <v>9603130</v>
      </c>
      <c r="L10" s="163">
        <v>11073924</v>
      </c>
      <c r="M10" s="162">
        <f t="shared" si="3"/>
        <v>0.15315777251791865</v>
      </c>
    </row>
    <row r="11" spans="1:13" ht="34.5" customHeight="1" thickBot="1">
      <c r="A11" s="334" t="s">
        <v>0</v>
      </c>
      <c r="B11" s="161">
        <v>2664</v>
      </c>
      <c r="C11" s="161">
        <v>2377</v>
      </c>
      <c r="D11" s="207">
        <f t="shared" si="0"/>
        <v>-0.10773273273273273</v>
      </c>
      <c r="E11" s="161">
        <v>8</v>
      </c>
      <c r="F11" s="161">
        <v>7</v>
      </c>
      <c r="G11" s="162">
        <f t="shared" si="2"/>
        <v>-0.125</v>
      </c>
      <c r="H11" s="161">
        <v>88</v>
      </c>
      <c r="I11" s="161">
        <v>95</v>
      </c>
      <c r="J11" s="162">
        <f t="shared" si="1"/>
        <v>0.07954545454545454</v>
      </c>
      <c r="K11" s="163">
        <v>5299054</v>
      </c>
      <c r="L11" s="163">
        <v>9184152</v>
      </c>
      <c r="M11" s="162">
        <f t="shared" si="3"/>
        <v>0.7331682221015298</v>
      </c>
    </row>
    <row r="12" spans="1:13" ht="34.5" customHeight="1" thickBot="1">
      <c r="A12" s="334" t="s">
        <v>20</v>
      </c>
      <c r="B12" s="161">
        <v>292</v>
      </c>
      <c r="C12" s="161">
        <v>312</v>
      </c>
      <c r="D12" s="207">
        <f t="shared" si="0"/>
        <v>0.0684931506849315</v>
      </c>
      <c r="E12" s="161">
        <v>1</v>
      </c>
      <c r="F12" s="161">
        <v>0</v>
      </c>
      <c r="G12" s="162">
        <v>1</v>
      </c>
      <c r="H12" s="161">
        <v>8</v>
      </c>
      <c r="I12" s="161">
        <v>8</v>
      </c>
      <c r="J12" s="162">
        <f t="shared" si="1"/>
        <v>0</v>
      </c>
      <c r="K12" s="163">
        <v>215100</v>
      </c>
      <c r="L12" s="163">
        <v>191950</v>
      </c>
      <c r="M12" s="162">
        <f t="shared" si="3"/>
        <v>-0.10762436076243607</v>
      </c>
    </row>
    <row r="13" spans="1:13" ht="34.5" customHeight="1" thickBot="1">
      <c r="A13" s="334" t="s">
        <v>21</v>
      </c>
      <c r="B13" s="161">
        <v>410</v>
      </c>
      <c r="C13" s="161">
        <v>845</v>
      </c>
      <c r="D13" s="207">
        <f t="shared" si="0"/>
        <v>1.0609756097560976</v>
      </c>
      <c r="E13" s="161">
        <v>0</v>
      </c>
      <c r="F13" s="161">
        <v>2</v>
      </c>
      <c r="G13" s="162">
        <v>0</v>
      </c>
      <c r="H13" s="161">
        <v>10</v>
      </c>
      <c r="I13" s="161">
        <v>6</v>
      </c>
      <c r="J13" s="162">
        <f t="shared" si="1"/>
        <v>-0.4</v>
      </c>
      <c r="K13" s="163">
        <v>532724</v>
      </c>
      <c r="L13" s="163">
        <v>1144442</v>
      </c>
      <c r="M13" s="162">
        <f t="shared" si="3"/>
        <v>1.1482831635143151</v>
      </c>
    </row>
    <row r="14" spans="1:13" ht="34.5" customHeight="1" thickBot="1">
      <c r="A14" s="334" t="s">
        <v>30</v>
      </c>
      <c r="B14" s="161">
        <v>1023</v>
      </c>
      <c r="C14" s="161">
        <v>1192</v>
      </c>
      <c r="D14" s="207">
        <f t="shared" si="0"/>
        <v>0.1652003910068426</v>
      </c>
      <c r="E14" s="161">
        <v>2</v>
      </c>
      <c r="F14" s="161">
        <v>4</v>
      </c>
      <c r="G14" s="162">
        <f t="shared" si="2"/>
        <v>1</v>
      </c>
      <c r="H14" s="161">
        <v>36</v>
      </c>
      <c r="I14" s="161">
        <v>33</v>
      </c>
      <c r="J14" s="162">
        <f t="shared" si="1"/>
        <v>-0.08333333333333333</v>
      </c>
      <c r="K14" s="163">
        <v>4057026</v>
      </c>
      <c r="L14" s="163">
        <v>2513652</v>
      </c>
      <c r="M14" s="162">
        <f t="shared" si="3"/>
        <v>-0.38042004167584825</v>
      </c>
    </row>
    <row r="15" spans="1:13" ht="34.5" customHeight="1" thickBot="1">
      <c r="A15" s="334" t="s">
        <v>22</v>
      </c>
      <c r="B15" s="161">
        <v>1196</v>
      </c>
      <c r="C15" s="161">
        <v>1623</v>
      </c>
      <c r="D15" s="207">
        <f t="shared" si="0"/>
        <v>0.35702341137123744</v>
      </c>
      <c r="E15" s="161">
        <v>2</v>
      </c>
      <c r="F15" s="161">
        <v>6</v>
      </c>
      <c r="G15" s="162">
        <f t="shared" si="2"/>
        <v>2</v>
      </c>
      <c r="H15" s="161">
        <v>9</v>
      </c>
      <c r="I15" s="161">
        <v>26</v>
      </c>
      <c r="J15" s="162">
        <f t="shared" si="1"/>
        <v>1.8888888888888888</v>
      </c>
      <c r="K15" s="163">
        <v>1462418</v>
      </c>
      <c r="L15" s="163">
        <v>5584984</v>
      </c>
      <c r="M15" s="162">
        <f t="shared" si="3"/>
        <v>2.8190066041309665</v>
      </c>
    </row>
    <row r="16" spans="1:13" ht="34.5" customHeight="1" thickBot="1">
      <c r="A16" s="334" t="s">
        <v>23</v>
      </c>
      <c r="B16" s="161">
        <v>616</v>
      </c>
      <c r="C16" s="161">
        <v>778</v>
      </c>
      <c r="D16" s="207">
        <f t="shared" si="0"/>
        <v>0.262987012987013</v>
      </c>
      <c r="E16" s="161">
        <v>1</v>
      </c>
      <c r="F16" s="161">
        <v>3</v>
      </c>
      <c r="G16" s="162">
        <v>1</v>
      </c>
      <c r="H16" s="161">
        <v>23</v>
      </c>
      <c r="I16" s="161">
        <v>43</v>
      </c>
      <c r="J16" s="162">
        <f t="shared" si="1"/>
        <v>0.8695652173913043</v>
      </c>
      <c r="K16" s="163">
        <v>2888810</v>
      </c>
      <c r="L16" s="163">
        <v>1013625</v>
      </c>
      <c r="M16" s="162">
        <v>1</v>
      </c>
    </row>
    <row r="17" spans="1:13" ht="34.5" customHeight="1" thickBot="1">
      <c r="A17" s="334" t="s">
        <v>24</v>
      </c>
      <c r="B17" s="161">
        <v>1550</v>
      </c>
      <c r="C17" s="161">
        <v>1409</v>
      </c>
      <c r="D17" s="207">
        <f t="shared" si="0"/>
        <v>-0.09096774193548388</v>
      </c>
      <c r="E17" s="161">
        <v>7</v>
      </c>
      <c r="F17" s="161">
        <v>6</v>
      </c>
      <c r="G17" s="162">
        <f t="shared" si="2"/>
        <v>-0.14285714285714285</v>
      </c>
      <c r="H17" s="161">
        <v>84</v>
      </c>
      <c r="I17" s="161">
        <v>49</v>
      </c>
      <c r="J17" s="162">
        <f t="shared" si="1"/>
        <v>-0.4166666666666667</v>
      </c>
      <c r="K17" s="163">
        <v>3367164</v>
      </c>
      <c r="L17" s="163">
        <v>3477523</v>
      </c>
      <c r="M17" s="162">
        <f t="shared" si="3"/>
        <v>0.0327750593674677</v>
      </c>
    </row>
    <row r="18" spans="1:13" ht="34.5" customHeight="1" thickBot="1">
      <c r="A18" s="335" t="s">
        <v>1</v>
      </c>
      <c r="B18" s="164">
        <v>143</v>
      </c>
      <c r="C18" s="164">
        <v>353</v>
      </c>
      <c r="D18" s="207">
        <f t="shared" si="0"/>
        <v>1.4685314685314685</v>
      </c>
      <c r="E18" s="164">
        <v>1</v>
      </c>
      <c r="F18" s="164">
        <v>2</v>
      </c>
      <c r="G18" s="162">
        <f t="shared" si="2"/>
        <v>1</v>
      </c>
      <c r="H18" s="164">
        <v>3</v>
      </c>
      <c r="I18" s="164">
        <v>11</v>
      </c>
      <c r="J18" s="162">
        <f t="shared" si="1"/>
        <v>2.6666666666666665</v>
      </c>
      <c r="K18" s="165">
        <v>1375200</v>
      </c>
      <c r="L18" s="165">
        <v>1203724</v>
      </c>
      <c r="M18" s="162">
        <f t="shared" si="3"/>
        <v>-0.12469168121000582</v>
      </c>
    </row>
    <row r="19" spans="1:13" ht="34.5" customHeight="1" thickBot="1">
      <c r="A19" s="336" t="s">
        <v>2</v>
      </c>
      <c r="B19" s="166">
        <f>SUM(B6:B18)</f>
        <v>26990</v>
      </c>
      <c r="C19" s="166">
        <f>SUM(C6:C18)</f>
        <v>29471</v>
      </c>
      <c r="D19" s="207">
        <f t="shared" si="0"/>
        <v>0.09192293442015562</v>
      </c>
      <c r="E19" s="166">
        <f>SUM(E6:E18)</f>
        <v>148</v>
      </c>
      <c r="F19" s="166">
        <f>SUM(F6:F18)</f>
        <v>151</v>
      </c>
      <c r="G19" s="162">
        <f t="shared" si="2"/>
        <v>0.02027027027027027</v>
      </c>
      <c r="H19" s="166">
        <f>SUM(H6:H18)</f>
        <v>1007</v>
      </c>
      <c r="I19" s="166">
        <f>SUM(I6:I18)</f>
        <v>1146</v>
      </c>
      <c r="J19" s="167">
        <f t="shared" si="1"/>
        <v>0.13803376365441908</v>
      </c>
      <c r="K19" s="168">
        <f>SUM(K6:K18)</f>
        <v>170920038</v>
      </c>
      <c r="L19" s="168">
        <f>SUM(L6:L18)</f>
        <v>91042731</v>
      </c>
      <c r="M19" s="167">
        <f>(L19-K19)/K19</f>
        <v>-0.4673372878608885</v>
      </c>
    </row>
    <row r="20" s="1" customFormat="1" ht="11.25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10">
    <mergeCell ref="A2:M2"/>
    <mergeCell ref="A4:A5"/>
    <mergeCell ref="B4:C4"/>
    <mergeCell ref="D4:D5"/>
    <mergeCell ref="E4:F4"/>
    <mergeCell ref="M4:M5"/>
    <mergeCell ref="G4:G5"/>
    <mergeCell ref="H4:I4"/>
    <mergeCell ref="J4:J5"/>
    <mergeCell ref="K4:L4"/>
  </mergeCells>
  <printOptions horizontalCentered="1" verticalCentered="1"/>
  <pageMargins left="0.11" right="0.18" top="0.31496062992125984" bottom="0.1968503937007874" header="0.4330708661417323" footer="0.35433070866141736"/>
  <pageSetup horizontalDpi="300" verticalDpi="3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ورقة18"/>
  <dimension ref="B2:G15"/>
  <sheetViews>
    <sheetView rightToLeft="1" workbookViewId="0" topLeftCell="A1">
      <selection activeCell="B2" sqref="B2:G2"/>
    </sheetView>
  </sheetViews>
  <sheetFormatPr defaultColWidth="9.140625" defaultRowHeight="12.75"/>
  <cols>
    <col min="3" max="3" width="17.00390625" style="0" customWidth="1"/>
    <col min="4" max="7" width="24.7109375" style="0" customWidth="1"/>
  </cols>
  <sheetData>
    <row r="2" spans="2:7" ht="18">
      <c r="B2" s="565" t="s">
        <v>201</v>
      </c>
      <c r="C2" s="565"/>
      <c r="D2" s="565"/>
      <c r="E2" s="565"/>
      <c r="F2" s="565"/>
      <c r="G2" s="565"/>
    </row>
    <row r="3" ht="16.5" thickBot="1">
      <c r="B3" s="179" t="s">
        <v>171</v>
      </c>
    </row>
    <row r="4" spans="2:7" ht="16.5" thickTop="1">
      <c r="B4" s="55"/>
      <c r="C4" s="56" t="s">
        <v>13</v>
      </c>
      <c r="D4" s="450" t="s">
        <v>180</v>
      </c>
      <c r="E4" s="450" t="s">
        <v>185</v>
      </c>
      <c r="F4" s="450" t="s">
        <v>7</v>
      </c>
      <c r="G4" s="443" t="s">
        <v>4</v>
      </c>
    </row>
    <row r="5" spans="2:7" ht="16.5" thickBot="1">
      <c r="B5" s="57" t="s">
        <v>89</v>
      </c>
      <c r="C5" s="58"/>
      <c r="D5" s="451"/>
      <c r="E5" s="451"/>
      <c r="F5" s="451"/>
      <c r="G5" s="444"/>
    </row>
    <row r="6" spans="2:7" ht="42" customHeight="1" thickBot="1" thickTop="1">
      <c r="B6" s="574" t="s">
        <v>99</v>
      </c>
      <c r="C6" s="575"/>
      <c r="D6" s="252">
        <v>164</v>
      </c>
      <c r="E6" s="252">
        <v>165</v>
      </c>
      <c r="F6" s="253">
        <f aca="true" t="shared" si="0" ref="F6:F15">SUM(E6-D6)</f>
        <v>1</v>
      </c>
      <c r="G6" s="254">
        <f aca="true" t="shared" si="1" ref="G6:G13">SUM(F6/D6)</f>
        <v>0.006097560975609756</v>
      </c>
    </row>
    <row r="7" spans="2:7" ht="42" customHeight="1" thickBot="1">
      <c r="B7" s="572" t="s">
        <v>100</v>
      </c>
      <c r="C7" s="573"/>
      <c r="D7" s="255">
        <v>5643</v>
      </c>
      <c r="E7" s="255">
        <v>5797</v>
      </c>
      <c r="F7" s="256">
        <f t="shared" si="0"/>
        <v>154</v>
      </c>
      <c r="G7" s="257">
        <f t="shared" si="1"/>
        <v>0.02729044834307992</v>
      </c>
    </row>
    <row r="8" spans="2:7" ht="42" customHeight="1" thickBot="1">
      <c r="B8" s="572" t="s">
        <v>127</v>
      </c>
      <c r="C8" s="573"/>
      <c r="D8" s="255">
        <v>195</v>
      </c>
      <c r="E8" s="255">
        <v>208</v>
      </c>
      <c r="F8" s="256">
        <f t="shared" si="0"/>
        <v>13</v>
      </c>
      <c r="G8" s="258">
        <f t="shared" si="1"/>
        <v>0.06666666666666667</v>
      </c>
    </row>
    <row r="9" spans="2:7" ht="42" customHeight="1" thickBot="1">
      <c r="B9" s="572" t="s">
        <v>102</v>
      </c>
      <c r="C9" s="573"/>
      <c r="D9" s="255">
        <v>9342</v>
      </c>
      <c r="E9" s="255">
        <v>9915</v>
      </c>
      <c r="F9" s="256">
        <f t="shared" si="0"/>
        <v>573</v>
      </c>
      <c r="G9" s="258">
        <f t="shared" si="1"/>
        <v>0.061335902376364805</v>
      </c>
    </row>
    <row r="10" spans="2:7" ht="42" customHeight="1" thickBot="1">
      <c r="B10" s="572" t="s">
        <v>128</v>
      </c>
      <c r="C10" s="573"/>
      <c r="D10" s="255">
        <v>472</v>
      </c>
      <c r="E10" s="255">
        <v>563</v>
      </c>
      <c r="F10" s="256">
        <f t="shared" si="0"/>
        <v>91</v>
      </c>
      <c r="G10" s="258">
        <f t="shared" si="1"/>
        <v>0.19279661016949154</v>
      </c>
    </row>
    <row r="11" spans="2:7" ht="42" customHeight="1" thickBot="1">
      <c r="B11" s="572" t="s">
        <v>153</v>
      </c>
      <c r="C11" s="573"/>
      <c r="D11" s="255">
        <v>134</v>
      </c>
      <c r="E11" s="255">
        <v>144</v>
      </c>
      <c r="F11" s="256">
        <f t="shared" si="0"/>
        <v>10</v>
      </c>
      <c r="G11" s="258">
        <f t="shared" si="1"/>
        <v>0.07462686567164178</v>
      </c>
    </row>
    <row r="12" spans="2:7" ht="42" customHeight="1" thickBot="1">
      <c r="B12" s="572" t="s">
        <v>130</v>
      </c>
      <c r="C12" s="573"/>
      <c r="D12" s="255">
        <v>192</v>
      </c>
      <c r="E12" s="255">
        <v>166</v>
      </c>
      <c r="F12" s="256">
        <f t="shared" si="0"/>
        <v>-26</v>
      </c>
      <c r="G12" s="258">
        <f t="shared" si="1"/>
        <v>-0.13541666666666666</v>
      </c>
    </row>
    <row r="13" spans="2:7" ht="42" customHeight="1" thickBot="1">
      <c r="B13" s="572" t="s">
        <v>132</v>
      </c>
      <c r="C13" s="573"/>
      <c r="D13" s="255">
        <v>535</v>
      </c>
      <c r="E13" s="255">
        <v>584</v>
      </c>
      <c r="F13" s="256">
        <f t="shared" si="0"/>
        <v>49</v>
      </c>
      <c r="G13" s="258">
        <f t="shared" si="1"/>
        <v>0.09158878504672897</v>
      </c>
    </row>
    <row r="14" spans="2:7" ht="42" customHeight="1" thickBot="1">
      <c r="B14" s="572" t="s">
        <v>183</v>
      </c>
      <c r="C14" s="573"/>
      <c r="D14" s="255">
        <v>2</v>
      </c>
      <c r="E14" s="255">
        <v>1</v>
      </c>
      <c r="F14" s="256">
        <f t="shared" si="0"/>
        <v>-1</v>
      </c>
      <c r="G14" s="258">
        <v>1</v>
      </c>
    </row>
    <row r="15" spans="2:7" ht="42" customHeight="1" thickBot="1">
      <c r="B15" s="570" t="s">
        <v>2</v>
      </c>
      <c r="C15" s="571"/>
      <c r="D15" s="259">
        <f>SUM(D6:D14)</f>
        <v>16679</v>
      </c>
      <c r="E15" s="259">
        <f>SUM(E6:E14)</f>
        <v>17543</v>
      </c>
      <c r="F15" s="260">
        <f t="shared" si="0"/>
        <v>864</v>
      </c>
      <c r="G15" s="261">
        <f>SUM(F15/D15)</f>
        <v>0.05180166676659272</v>
      </c>
    </row>
    <row r="16" ht="13.5" thickTop="1"/>
  </sheetData>
  <mergeCells count="15">
    <mergeCell ref="B14:C14"/>
    <mergeCell ref="B6:C6"/>
    <mergeCell ref="B7:C7"/>
    <mergeCell ref="B8:C8"/>
    <mergeCell ref="B9:C9"/>
    <mergeCell ref="G4:G5"/>
    <mergeCell ref="B2:G2"/>
    <mergeCell ref="B15:C15"/>
    <mergeCell ref="D4:D5"/>
    <mergeCell ref="E4:E5"/>
    <mergeCell ref="F4:F5"/>
    <mergeCell ref="B10:C10"/>
    <mergeCell ref="B11:C11"/>
    <mergeCell ref="B12:C12"/>
    <mergeCell ref="B13:C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ورقة3"/>
  <dimension ref="B4:E12"/>
  <sheetViews>
    <sheetView rightToLeft="1" workbookViewId="0" topLeftCell="A1">
      <selection activeCell="E11" sqref="E11"/>
    </sheetView>
  </sheetViews>
  <sheetFormatPr defaultColWidth="9.140625" defaultRowHeight="12.75"/>
  <cols>
    <col min="2" max="5" width="24.7109375" style="0" customWidth="1"/>
  </cols>
  <sheetData>
    <row r="4" spans="2:5" ht="20.25">
      <c r="B4" s="576" t="s">
        <v>202</v>
      </c>
      <c r="C4" s="576"/>
      <c r="D4" s="576"/>
      <c r="E4" s="576"/>
    </row>
    <row r="5" spans="2:5" ht="12.75">
      <c r="B5" s="12" t="s">
        <v>26</v>
      </c>
      <c r="C5" s="13"/>
      <c r="D5" s="13"/>
      <c r="E5" s="13"/>
    </row>
    <row r="6" spans="2:5" ht="13.5" thickBot="1">
      <c r="B6" s="13"/>
      <c r="C6" s="13"/>
      <c r="D6" s="13"/>
      <c r="E6" s="13"/>
    </row>
    <row r="7" spans="2:5" ht="27.75" customHeight="1" thickBot="1" thickTop="1">
      <c r="B7" s="581" t="s">
        <v>13</v>
      </c>
      <c r="C7" s="579" t="s">
        <v>9</v>
      </c>
      <c r="D7" s="577" t="s">
        <v>12</v>
      </c>
      <c r="E7" s="578"/>
    </row>
    <row r="8" spans="2:5" ht="27.75" customHeight="1" thickBot="1" thickTop="1">
      <c r="B8" s="582"/>
      <c r="C8" s="580"/>
      <c r="D8" s="16" t="s">
        <v>10</v>
      </c>
      <c r="E8" s="17" t="s">
        <v>11</v>
      </c>
    </row>
    <row r="9" spans="2:5" ht="27.75" customHeight="1" thickTop="1">
      <c r="B9" s="21" t="s">
        <v>180</v>
      </c>
      <c r="C9" s="22">
        <v>388</v>
      </c>
      <c r="D9" s="23">
        <v>26</v>
      </c>
      <c r="E9" s="24">
        <v>249</v>
      </c>
    </row>
    <row r="10" spans="2:5" ht="27.75" customHeight="1">
      <c r="B10" s="21" t="s">
        <v>185</v>
      </c>
      <c r="C10" s="22">
        <v>331</v>
      </c>
      <c r="D10" s="23">
        <v>26</v>
      </c>
      <c r="E10" s="24">
        <v>227</v>
      </c>
    </row>
    <row r="11" spans="2:5" ht="27.75" customHeight="1" thickBot="1">
      <c r="B11" s="25" t="s">
        <v>7</v>
      </c>
      <c r="C11" s="26">
        <f>C10-C9</f>
        <v>-57</v>
      </c>
      <c r="D11" s="27">
        <f>D10-D9</f>
        <v>0</v>
      </c>
      <c r="E11" s="28">
        <f>E10-E9</f>
        <v>-22</v>
      </c>
    </row>
    <row r="12" spans="2:5" ht="27.75" customHeight="1" thickBot="1" thickTop="1">
      <c r="B12" s="29" t="s">
        <v>4</v>
      </c>
      <c r="C12" s="30">
        <f>C11/C9</f>
        <v>-0.14690721649484537</v>
      </c>
      <c r="D12" s="31">
        <f>D11/D9</f>
        <v>0</v>
      </c>
      <c r="E12" s="31">
        <f>E11/E9</f>
        <v>-0.08835341365461848</v>
      </c>
    </row>
    <row r="13" ht="13.5" thickTop="1"/>
  </sheetData>
  <mergeCells count="4">
    <mergeCell ref="B4:E4"/>
    <mergeCell ref="D7:E7"/>
    <mergeCell ref="C7:C8"/>
    <mergeCell ref="B7:B8"/>
  </mergeCells>
  <printOptions horizontalCentered="1" verticalCentered="1"/>
  <pageMargins left="0.7480314960629921" right="0.7480314960629921" top="0.5118110236220472" bottom="0.7480314960629921" header="0.1968503937007874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ورقة13"/>
  <dimension ref="A4:M21"/>
  <sheetViews>
    <sheetView rightToLeft="1" workbookViewId="0" topLeftCell="B10">
      <selection activeCell="D20" sqref="D20"/>
    </sheetView>
  </sheetViews>
  <sheetFormatPr defaultColWidth="9.140625" defaultRowHeight="12.75"/>
  <cols>
    <col min="1" max="1" width="17.00390625" style="0" customWidth="1"/>
    <col min="2" max="13" width="15.7109375" style="0" customWidth="1"/>
  </cols>
  <sheetData>
    <row r="4" spans="1:13" ht="30.75">
      <c r="A4" s="371" t="s">
        <v>203</v>
      </c>
      <c r="B4" s="371"/>
      <c r="C4" s="371"/>
      <c r="D4" s="371"/>
      <c r="E4" s="371"/>
      <c r="F4" s="371"/>
      <c r="G4" s="371"/>
      <c r="H4" s="371"/>
      <c r="I4" s="371"/>
      <c r="J4" s="371"/>
      <c r="K4" s="32"/>
      <c r="L4" s="32"/>
      <c r="M4" s="32"/>
    </row>
    <row r="5" ht="16.5" thickBot="1">
      <c r="A5" s="172" t="s">
        <v>32</v>
      </c>
    </row>
    <row r="6" spans="1:10" ht="16.5" customHeight="1" thickBot="1" thickTop="1">
      <c r="A6" s="585" t="s">
        <v>179</v>
      </c>
      <c r="B6" s="583" t="s">
        <v>9</v>
      </c>
      <c r="C6" s="583"/>
      <c r="D6" s="584" t="s">
        <v>4</v>
      </c>
      <c r="E6" s="583" t="s">
        <v>5</v>
      </c>
      <c r="F6" s="583"/>
      <c r="G6" s="584" t="s">
        <v>4</v>
      </c>
      <c r="H6" s="583" t="s">
        <v>6</v>
      </c>
      <c r="I6" s="583"/>
      <c r="J6" s="584" t="s">
        <v>4</v>
      </c>
    </row>
    <row r="7" spans="1:10" ht="18.75" customHeight="1" thickBot="1" thickTop="1">
      <c r="A7" s="585"/>
      <c r="B7" s="33" t="s">
        <v>180</v>
      </c>
      <c r="C7" s="33" t="s">
        <v>185</v>
      </c>
      <c r="D7" s="584"/>
      <c r="E7" s="33" t="s">
        <v>180</v>
      </c>
      <c r="F7" s="33" t="s">
        <v>185</v>
      </c>
      <c r="G7" s="584"/>
      <c r="H7" s="33" t="s">
        <v>180</v>
      </c>
      <c r="I7" s="33" t="s">
        <v>185</v>
      </c>
      <c r="J7" s="584"/>
    </row>
    <row r="8" spans="1:10" ht="30" customHeight="1" thickBot="1" thickTop="1">
      <c r="A8" s="113" t="s">
        <v>16</v>
      </c>
      <c r="B8" s="34">
        <v>2</v>
      </c>
      <c r="C8" s="34">
        <v>12</v>
      </c>
      <c r="D8" s="35">
        <f>(C8-B8)/B8</f>
        <v>5</v>
      </c>
      <c r="E8" s="34">
        <v>1</v>
      </c>
      <c r="F8" s="34">
        <v>1</v>
      </c>
      <c r="G8" s="35">
        <v>0</v>
      </c>
      <c r="H8" s="34">
        <v>5</v>
      </c>
      <c r="I8" s="34">
        <v>14</v>
      </c>
      <c r="J8" s="36">
        <f>(I8-H8)/H8</f>
        <v>1.8</v>
      </c>
    </row>
    <row r="9" spans="1:10" ht="30" customHeight="1" thickBot="1" thickTop="1">
      <c r="A9" s="113" t="s">
        <v>17</v>
      </c>
      <c r="B9" s="14">
        <v>13</v>
      </c>
      <c r="C9" s="14">
        <v>25</v>
      </c>
      <c r="D9" s="35">
        <f aca="true" t="shared" si="0" ref="D9:D19">(C9-B9)/B9</f>
        <v>0.9230769230769231</v>
      </c>
      <c r="E9" s="14">
        <v>0</v>
      </c>
      <c r="F9" s="14">
        <v>2</v>
      </c>
      <c r="G9" s="35">
        <v>0</v>
      </c>
      <c r="H9" s="14">
        <v>9</v>
      </c>
      <c r="I9" s="14">
        <v>21</v>
      </c>
      <c r="J9" s="36">
        <f aca="true" t="shared" si="1" ref="J9:J21">(I9-H9)/H9</f>
        <v>1.3333333333333333</v>
      </c>
    </row>
    <row r="10" spans="1:10" ht="30" customHeight="1" thickBot="1" thickTop="1">
      <c r="A10" s="113" t="s">
        <v>18</v>
      </c>
      <c r="B10" s="14">
        <v>41</v>
      </c>
      <c r="C10" s="14">
        <v>71</v>
      </c>
      <c r="D10" s="35">
        <f t="shared" si="0"/>
        <v>0.7317073170731707</v>
      </c>
      <c r="E10" s="14">
        <v>1</v>
      </c>
      <c r="F10" s="14">
        <v>5</v>
      </c>
      <c r="G10" s="35">
        <f>(F10-E10)/E10</f>
        <v>4</v>
      </c>
      <c r="H10" s="14">
        <v>37</v>
      </c>
      <c r="I10" s="14">
        <v>63</v>
      </c>
      <c r="J10" s="36">
        <f t="shared" si="1"/>
        <v>0.7027027027027027</v>
      </c>
    </row>
    <row r="11" spans="1:10" ht="30" customHeight="1" thickBot="1" thickTop="1">
      <c r="A11" s="113" t="s">
        <v>19</v>
      </c>
      <c r="B11" s="14">
        <v>17</v>
      </c>
      <c r="C11" s="14">
        <v>7</v>
      </c>
      <c r="D11" s="35">
        <f t="shared" si="0"/>
        <v>-0.5882352941176471</v>
      </c>
      <c r="E11" s="14">
        <v>1</v>
      </c>
      <c r="F11" s="14">
        <v>0</v>
      </c>
      <c r="G11" s="35">
        <f>(F11-E11)/E11</f>
        <v>-1</v>
      </c>
      <c r="H11" s="14">
        <v>22</v>
      </c>
      <c r="I11" s="14">
        <v>1</v>
      </c>
      <c r="J11" s="36">
        <f t="shared" si="1"/>
        <v>-0.9545454545454546</v>
      </c>
    </row>
    <row r="12" spans="1:10" ht="30" customHeight="1" thickBot="1" thickTop="1">
      <c r="A12" s="113" t="s">
        <v>25</v>
      </c>
      <c r="B12" s="14">
        <v>115</v>
      </c>
      <c r="C12" s="14">
        <v>20</v>
      </c>
      <c r="D12" s="35">
        <f t="shared" si="0"/>
        <v>-0.8260869565217391</v>
      </c>
      <c r="E12" s="14">
        <v>2</v>
      </c>
      <c r="F12" s="14">
        <v>0</v>
      </c>
      <c r="G12" s="35">
        <f>(F12-E12)/E12</f>
        <v>-1</v>
      </c>
      <c r="H12" s="14">
        <v>12</v>
      </c>
      <c r="I12" s="14">
        <v>2</v>
      </c>
      <c r="J12" s="36">
        <f t="shared" si="1"/>
        <v>-0.8333333333333334</v>
      </c>
    </row>
    <row r="13" spans="1:10" ht="30" customHeight="1" thickBot="1" thickTop="1">
      <c r="A13" s="113" t="s">
        <v>0</v>
      </c>
      <c r="B13" s="14">
        <v>2</v>
      </c>
      <c r="C13" s="14">
        <v>1</v>
      </c>
      <c r="D13" s="35">
        <v>0</v>
      </c>
      <c r="E13" s="14">
        <v>0</v>
      </c>
      <c r="F13" s="14">
        <v>0</v>
      </c>
      <c r="G13" s="35">
        <v>0</v>
      </c>
      <c r="H13" s="14">
        <v>3</v>
      </c>
      <c r="I13" s="14">
        <v>1</v>
      </c>
      <c r="J13" s="36">
        <f t="shared" si="1"/>
        <v>-0.6666666666666666</v>
      </c>
    </row>
    <row r="14" spans="1:10" ht="30" customHeight="1" thickBot="1" thickTop="1">
      <c r="A14" s="113" t="s">
        <v>20</v>
      </c>
      <c r="B14" s="14">
        <v>1</v>
      </c>
      <c r="C14" s="14">
        <v>3</v>
      </c>
      <c r="D14" s="35">
        <f t="shared" si="0"/>
        <v>2</v>
      </c>
      <c r="E14" s="14">
        <v>0</v>
      </c>
      <c r="F14" s="14">
        <v>0</v>
      </c>
      <c r="G14" s="35">
        <v>0</v>
      </c>
      <c r="H14" s="14">
        <v>1</v>
      </c>
      <c r="I14" s="14">
        <v>2</v>
      </c>
      <c r="J14" s="36">
        <f t="shared" si="1"/>
        <v>1</v>
      </c>
    </row>
    <row r="15" spans="1:10" ht="30" customHeight="1" thickBot="1" thickTop="1">
      <c r="A15" s="113" t="s">
        <v>21</v>
      </c>
      <c r="B15" s="14">
        <v>1</v>
      </c>
      <c r="C15" s="14">
        <v>0</v>
      </c>
      <c r="D15" s="35">
        <f t="shared" si="0"/>
        <v>-1</v>
      </c>
      <c r="E15" s="14">
        <v>0</v>
      </c>
      <c r="F15" s="14">
        <v>0</v>
      </c>
      <c r="G15" s="35">
        <v>0</v>
      </c>
      <c r="H15" s="14">
        <v>0</v>
      </c>
      <c r="I15" s="14">
        <v>0</v>
      </c>
      <c r="J15" s="36">
        <v>0</v>
      </c>
    </row>
    <row r="16" spans="1:10" ht="30" customHeight="1" thickBot="1" thickTop="1">
      <c r="A16" s="113" t="s">
        <v>30</v>
      </c>
      <c r="B16" s="14">
        <v>123</v>
      </c>
      <c r="C16" s="14">
        <v>102</v>
      </c>
      <c r="D16" s="35">
        <f t="shared" si="0"/>
        <v>-0.17073170731707318</v>
      </c>
      <c r="E16" s="14">
        <v>16</v>
      </c>
      <c r="F16" s="14">
        <v>10</v>
      </c>
      <c r="G16" s="35">
        <f>(F16-E16)/E16</f>
        <v>-0.375</v>
      </c>
      <c r="H16" s="14">
        <v>96</v>
      </c>
      <c r="I16" s="14">
        <v>66</v>
      </c>
      <c r="J16" s="36">
        <f t="shared" si="1"/>
        <v>-0.3125</v>
      </c>
    </row>
    <row r="17" spans="1:10" ht="30" customHeight="1" thickBot="1" thickTop="1">
      <c r="A17" s="113" t="s">
        <v>22</v>
      </c>
      <c r="B17" s="14">
        <v>23</v>
      </c>
      <c r="C17" s="14">
        <v>33</v>
      </c>
      <c r="D17" s="35">
        <f t="shared" si="0"/>
        <v>0.43478260869565216</v>
      </c>
      <c r="E17" s="14">
        <v>2</v>
      </c>
      <c r="F17" s="14">
        <v>2</v>
      </c>
      <c r="G17" s="35">
        <v>1</v>
      </c>
      <c r="H17" s="14">
        <v>5</v>
      </c>
      <c r="I17" s="14">
        <v>9</v>
      </c>
      <c r="J17" s="36">
        <f t="shared" si="1"/>
        <v>0.8</v>
      </c>
    </row>
    <row r="18" spans="1:10" ht="30" customHeight="1" thickBot="1" thickTop="1">
      <c r="A18" s="113" t="s">
        <v>23</v>
      </c>
      <c r="B18" s="14">
        <v>19</v>
      </c>
      <c r="C18" s="14">
        <v>9</v>
      </c>
      <c r="D18" s="35">
        <f t="shared" si="0"/>
        <v>-0.5263157894736842</v>
      </c>
      <c r="E18" s="14">
        <v>2</v>
      </c>
      <c r="F18" s="14">
        <v>1</v>
      </c>
      <c r="G18" s="35">
        <v>1</v>
      </c>
      <c r="H18" s="14">
        <v>26</v>
      </c>
      <c r="I18" s="14">
        <v>8</v>
      </c>
      <c r="J18" s="36">
        <f t="shared" si="1"/>
        <v>-0.6923076923076923</v>
      </c>
    </row>
    <row r="19" spans="1:10" ht="30" customHeight="1" thickBot="1" thickTop="1">
      <c r="A19" s="113" t="s">
        <v>24</v>
      </c>
      <c r="B19" s="14">
        <v>31</v>
      </c>
      <c r="C19" s="14">
        <v>48</v>
      </c>
      <c r="D19" s="35">
        <f t="shared" si="0"/>
        <v>0.5483870967741935</v>
      </c>
      <c r="E19" s="14">
        <v>1</v>
      </c>
      <c r="F19" s="14">
        <v>5</v>
      </c>
      <c r="G19" s="35">
        <v>1</v>
      </c>
      <c r="H19" s="14">
        <v>33</v>
      </c>
      <c r="I19" s="14">
        <v>40</v>
      </c>
      <c r="J19" s="36">
        <f t="shared" si="1"/>
        <v>0.21212121212121213</v>
      </c>
    </row>
    <row r="20" spans="1:10" ht="30" customHeight="1" thickBot="1" thickTop="1">
      <c r="A20" s="121" t="s">
        <v>1</v>
      </c>
      <c r="B20" s="14">
        <v>0</v>
      </c>
      <c r="C20" s="14">
        <v>0</v>
      </c>
      <c r="D20" s="35">
        <v>0</v>
      </c>
      <c r="E20" s="15">
        <v>0</v>
      </c>
      <c r="F20" s="15">
        <v>0</v>
      </c>
      <c r="G20" s="35">
        <v>0</v>
      </c>
      <c r="H20" s="15">
        <v>0</v>
      </c>
      <c r="I20" s="15">
        <v>0</v>
      </c>
      <c r="J20" s="36">
        <v>1</v>
      </c>
    </row>
    <row r="21" spans="1:10" ht="22.5" customHeight="1" thickBot="1" thickTop="1">
      <c r="A21" s="37" t="s">
        <v>2</v>
      </c>
      <c r="B21" s="38">
        <f>SUM(B8:B20)</f>
        <v>388</v>
      </c>
      <c r="C21" s="38">
        <f>SUM(C8:C20)</f>
        <v>331</v>
      </c>
      <c r="D21" s="35">
        <f>(C21-B21)/B21</f>
        <v>-0.14690721649484537</v>
      </c>
      <c r="E21" s="38">
        <f>SUM(E8:E20)</f>
        <v>26</v>
      </c>
      <c r="F21" s="38">
        <f>SUM(F8:F20)</f>
        <v>26</v>
      </c>
      <c r="G21" s="35">
        <f>(F21-E21)/E21</f>
        <v>0</v>
      </c>
      <c r="H21" s="38">
        <f>SUM(H8:H20)</f>
        <v>249</v>
      </c>
      <c r="I21" s="38">
        <f>SUM(I8:I20)</f>
        <v>227</v>
      </c>
      <c r="J21" s="36">
        <f t="shared" si="1"/>
        <v>-0.08835341365461848</v>
      </c>
    </row>
    <row r="22" ht="13.5" thickTop="1"/>
  </sheetData>
  <mergeCells count="8">
    <mergeCell ref="H6:I6"/>
    <mergeCell ref="J6:J7"/>
    <mergeCell ref="A4:J4"/>
    <mergeCell ref="A6:A7"/>
    <mergeCell ref="B6:C6"/>
    <mergeCell ref="D6:D7"/>
    <mergeCell ref="E6:F6"/>
    <mergeCell ref="G6:G7"/>
  </mergeCells>
  <printOptions horizontalCentered="1" verticalCentered="1"/>
  <pageMargins left="0.7086614173228347" right="0.7480314960629921" top="0.7480314960629921" bottom="0.7480314960629921" header="0.31496062992125984" footer="0.5118110236220472"/>
  <pageSetup horizontalDpi="300" verticalDpi="3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ورقة28"/>
  <dimension ref="B1:L18"/>
  <sheetViews>
    <sheetView rightToLeft="1" zoomScale="75" zoomScaleNormal="75" workbookViewId="0" topLeftCell="B1">
      <selection activeCell="G11" sqref="G11"/>
    </sheetView>
  </sheetViews>
  <sheetFormatPr defaultColWidth="9.140625" defaultRowHeight="12.75"/>
  <cols>
    <col min="4" max="11" width="12.7109375" style="0" customWidth="1"/>
    <col min="12" max="12" width="15.7109375" style="0" customWidth="1"/>
  </cols>
  <sheetData>
    <row r="1" spans="2:12" ht="23.25">
      <c r="B1" s="372" t="s">
        <v>204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2:12" ht="36.75" customHeight="1" thickBot="1">
      <c r="B2" s="94" t="s">
        <v>125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73.5" customHeight="1" thickBot="1" thickTop="1">
      <c r="B3" s="132" t="s">
        <v>179</v>
      </c>
      <c r="C3" s="133" t="s">
        <v>89</v>
      </c>
      <c r="D3" s="134" t="s">
        <v>113</v>
      </c>
      <c r="E3" s="135" t="s">
        <v>110</v>
      </c>
      <c r="F3" s="135" t="s">
        <v>114</v>
      </c>
      <c r="G3" s="135" t="s">
        <v>154</v>
      </c>
      <c r="H3" s="135" t="s">
        <v>155</v>
      </c>
      <c r="I3" s="135" t="s">
        <v>156</v>
      </c>
      <c r="J3" s="136" t="s">
        <v>157</v>
      </c>
      <c r="K3" s="136" t="s">
        <v>158</v>
      </c>
      <c r="L3" s="137" t="s">
        <v>2</v>
      </c>
    </row>
    <row r="4" spans="2:12" ht="25.5" customHeight="1" thickBot="1" thickTop="1">
      <c r="B4" s="586" t="s">
        <v>76</v>
      </c>
      <c r="C4" s="587"/>
      <c r="D4" s="51">
        <v>1</v>
      </c>
      <c r="E4" s="52">
        <v>6</v>
      </c>
      <c r="F4" s="52">
        <v>1</v>
      </c>
      <c r="G4" s="52">
        <v>2</v>
      </c>
      <c r="H4" s="52">
        <v>1</v>
      </c>
      <c r="I4" s="52">
        <v>1</v>
      </c>
      <c r="J4" s="68">
        <v>0</v>
      </c>
      <c r="K4" s="69">
        <v>0</v>
      </c>
      <c r="L4" s="128">
        <f>SUM(D4:K4)</f>
        <v>12</v>
      </c>
    </row>
    <row r="5" spans="2:12" ht="25.5" customHeight="1" thickBot="1">
      <c r="B5" s="588" t="s">
        <v>120</v>
      </c>
      <c r="C5" s="589"/>
      <c r="D5" s="53">
        <v>21</v>
      </c>
      <c r="E5" s="54">
        <v>0</v>
      </c>
      <c r="F5" s="54">
        <v>0</v>
      </c>
      <c r="G5" s="54">
        <v>1</v>
      </c>
      <c r="H5" s="54">
        <v>3</v>
      </c>
      <c r="I5" s="54">
        <v>0</v>
      </c>
      <c r="J5" s="68">
        <v>0</v>
      </c>
      <c r="K5" s="69">
        <v>0</v>
      </c>
      <c r="L5" s="128">
        <f aca="true" t="shared" si="0" ref="L5:L17">SUM(D5:K5)</f>
        <v>25</v>
      </c>
    </row>
    <row r="6" spans="2:12" ht="25.5" customHeight="1" thickBot="1">
      <c r="B6" s="588" t="s">
        <v>121</v>
      </c>
      <c r="C6" s="589"/>
      <c r="D6" s="53">
        <v>31</v>
      </c>
      <c r="E6" s="54">
        <v>8</v>
      </c>
      <c r="F6" s="54">
        <v>15</v>
      </c>
      <c r="G6" s="54">
        <v>7</v>
      </c>
      <c r="H6" s="54">
        <v>4</v>
      </c>
      <c r="I6" s="54">
        <v>6</v>
      </c>
      <c r="J6" s="68">
        <v>0</v>
      </c>
      <c r="K6" s="69">
        <v>0</v>
      </c>
      <c r="L6" s="128">
        <f t="shared" si="0"/>
        <v>71</v>
      </c>
    </row>
    <row r="7" spans="2:12" ht="25.5" customHeight="1" thickBot="1">
      <c r="B7" s="588" t="s">
        <v>79</v>
      </c>
      <c r="C7" s="589"/>
      <c r="D7" s="53">
        <v>1</v>
      </c>
      <c r="E7" s="54">
        <v>2</v>
      </c>
      <c r="F7" s="54">
        <v>0</v>
      </c>
      <c r="G7" s="54">
        <v>3</v>
      </c>
      <c r="H7" s="54">
        <v>1</v>
      </c>
      <c r="I7" s="54">
        <v>0</v>
      </c>
      <c r="J7" s="68">
        <v>0</v>
      </c>
      <c r="K7" s="69">
        <v>0</v>
      </c>
      <c r="L7" s="128">
        <f t="shared" si="0"/>
        <v>7</v>
      </c>
    </row>
    <row r="8" spans="2:12" ht="25.5" customHeight="1" thickBot="1">
      <c r="B8" s="588" t="s">
        <v>122</v>
      </c>
      <c r="C8" s="589"/>
      <c r="D8" s="53">
        <v>5</v>
      </c>
      <c r="E8" s="54">
        <v>0</v>
      </c>
      <c r="F8" s="54">
        <v>1</v>
      </c>
      <c r="G8" s="54">
        <v>3</v>
      </c>
      <c r="H8" s="54">
        <v>10</v>
      </c>
      <c r="I8" s="54">
        <v>1</v>
      </c>
      <c r="J8" s="68">
        <v>0</v>
      </c>
      <c r="K8" s="69">
        <v>0</v>
      </c>
      <c r="L8" s="128">
        <f t="shared" si="0"/>
        <v>20</v>
      </c>
    </row>
    <row r="9" spans="2:12" ht="25.5" customHeight="1" thickBot="1">
      <c r="B9" s="588" t="s">
        <v>81</v>
      </c>
      <c r="C9" s="589"/>
      <c r="D9" s="53">
        <v>0</v>
      </c>
      <c r="E9" s="54">
        <v>0</v>
      </c>
      <c r="F9" s="54">
        <v>0</v>
      </c>
      <c r="G9" s="54">
        <v>1</v>
      </c>
      <c r="H9" s="54">
        <v>0</v>
      </c>
      <c r="I9" s="54">
        <v>0</v>
      </c>
      <c r="J9" s="68">
        <v>0</v>
      </c>
      <c r="K9" s="69">
        <v>0</v>
      </c>
      <c r="L9" s="128">
        <f t="shared" si="0"/>
        <v>1</v>
      </c>
    </row>
    <row r="10" spans="2:12" ht="25.5" customHeight="1" thickBot="1">
      <c r="B10" s="588" t="s">
        <v>123</v>
      </c>
      <c r="C10" s="589"/>
      <c r="D10" s="53">
        <v>3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68">
        <v>0</v>
      </c>
      <c r="K10" s="69">
        <v>0</v>
      </c>
      <c r="L10" s="128">
        <f t="shared" si="0"/>
        <v>3</v>
      </c>
    </row>
    <row r="11" spans="2:12" ht="25.5" customHeight="1" thickBot="1">
      <c r="B11" s="588" t="s">
        <v>83</v>
      </c>
      <c r="C11" s="589"/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68">
        <v>0</v>
      </c>
      <c r="K11" s="69">
        <v>0</v>
      </c>
      <c r="L11" s="128">
        <f t="shared" si="0"/>
        <v>0</v>
      </c>
    </row>
    <row r="12" spans="2:12" ht="25.5" customHeight="1" thickBot="1">
      <c r="B12" s="588" t="s">
        <v>30</v>
      </c>
      <c r="C12" s="589"/>
      <c r="D12" s="53">
        <v>64</v>
      </c>
      <c r="E12" s="54">
        <v>7</v>
      </c>
      <c r="F12" s="54">
        <v>3</v>
      </c>
      <c r="G12" s="54">
        <v>12</v>
      </c>
      <c r="H12" s="54">
        <v>15</v>
      </c>
      <c r="I12" s="54">
        <v>1</v>
      </c>
      <c r="J12" s="68">
        <v>0</v>
      </c>
      <c r="K12" s="69">
        <v>0</v>
      </c>
      <c r="L12" s="128">
        <f t="shared" si="0"/>
        <v>102</v>
      </c>
    </row>
    <row r="13" spans="2:12" ht="25.5" customHeight="1" thickBot="1">
      <c r="B13" s="588" t="s">
        <v>84</v>
      </c>
      <c r="C13" s="589"/>
      <c r="D13" s="53">
        <v>24</v>
      </c>
      <c r="E13" s="54">
        <v>2</v>
      </c>
      <c r="F13" s="54">
        <v>2</v>
      </c>
      <c r="G13" s="54">
        <v>2</v>
      </c>
      <c r="H13" s="54">
        <v>1</v>
      </c>
      <c r="I13" s="54">
        <v>1</v>
      </c>
      <c r="J13" s="68">
        <v>1</v>
      </c>
      <c r="K13" s="69">
        <v>0</v>
      </c>
      <c r="L13" s="128">
        <f t="shared" si="0"/>
        <v>33</v>
      </c>
    </row>
    <row r="14" spans="2:12" ht="25.5" customHeight="1" thickBot="1">
      <c r="B14" s="588" t="s">
        <v>85</v>
      </c>
      <c r="C14" s="589"/>
      <c r="D14" s="53">
        <v>1</v>
      </c>
      <c r="E14" s="54">
        <v>5</v>
      </c>
      <c r="F14" s="54">
        <v>1</v>
      </c>
      <c r="G14" s="54">
        <v>1</v>
      </c>
      <c r="H14" s="54">
        <v>1</v>
      </c>
      <c r="I14" s="54">
        <v>0</v>
      </c>
      <c r="J14" s="68">
        <v>0</v>
      </c>
      <c r="K14" s="69">
        <v>0</v>
      </c>
      <c r="L14" s="128">
        <f t="shared" si="0"/>
        <v>9</v>
      </c>
    </row>
    <row r="15" spans="2:12" ht="25.5" customHeight="1" thickBot="1">
      <c r="B15" s="588" t="s">
        <v>86</v>
      </c>
      <c r="C15" s="589"/>
      <c r="D15" s="53">
        <v>18</v>
      </c>
      <c r="E15" s="54">
        <v>8</v>
      </c>
      <c r="F15" s="54">
        <v>14</v>
      </c>
      <c r="G15" s="54">
        <v>6</v>
      </c>
      <c r="H15" s="54">
        <v>1</v>
      </c>
      <c r="I15" s="54">
        <v>1</v>
      </c>
      <c r="J15" s="68">
        <v>0</v>
      </c>
      <c r="K15" s="69">
        <v>0</v>
      </c>
      <c r="L15" s="128">
        <f t="shared" si="0"/>
        <v>48</v>
      </c>
    </row>
    <row r="16" spans="2:12" ht="25.5" customHeight="1" thickBot="1">
      <c r="B16" s="588" t="s">
        <v>124</v>
      </c>
      <c r="C16" s="589"/>
      <c r="D16" s="5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68">
        <v>0</v>
      </c>
      <c r="K16" s="69">
        <v>0</v>
      </c>
      <c r="L16" s="128">
        <f t="shared" si="0"/>
        <v>0</v>
      </c>
    </row>
    <row r="17" spans="2:12" ht="25.5" customHeight="1" thickBot="1" thickTop="1">
      <c r="B17" s="590" t="s">
        <v>2</v>
      </c>
      <c r="C17" s="591"/>
      <c r="D17" s="129">
        <f aca="true" t="shared" si="1" ref="D17:I17">SUM(D4:D16)</f>
        <v>169</v>
      </c>
      <c r="E17" s="129">
        <f t="shared" si="1"/>
        <v>38</v>
      </c>
      <c r="F17" s="129">
        <f t="shared" si="1"/>
        <v>37</v>
      </c>
      <c r="G17" s="129">
        <f t="shared" si="1"/>
        <v>38</v>
      </c>
      <c r="H17" s="129">
        <f t="shared" si="1"/>
        <v>37</v>
      </c>
      <c r="I17" s="129">
        <f t="shared" si="1"/>
        <v>11</v>
      </c>
      <c r="J17" s="138">
        <f>SUM(J4:J16)</f>
        <v>1</v>
      </c>
      <c r="K17" s="139">
        <f>SUM(K4:K16)</f>
        <v>0</v>
      </c>
      <c r="L17" s="128">
        <f t="shared" si="0"/>
        <v>331</v>
      </c>
    </row>
    <row r="18" spans="2:3" ht="13.5" thickTop="1">
      <c r="B18" s="362"/>
      <c r="C18" s="362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1:L1"/>
    <mergeCell ref="B4:C4"/>
    <mergeCell ref="B5:C5"/>
    <mergeCell ref="B6:C6"/>
  </mergeCells>
  <printOptions horizontalCentered="1" verticalCentered="1"/>
  <pageMargins left="0.2755905511811024" right="0.35433070866141736" top="0.5905511811023623" bottom="0.5905511811023623" header="0.5905511811023623" footer="0.7086614173228347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ورقة29"/>
  <dimension ref="B1:M18"/>
  <sheetViews>
    <sheetView rightToLeft="1" zoomScale="75" zoomScaleNormal="75" workbookViewId="0" topLeftCell="A1">
      <selection activeCell="G12" sqref="G12"/>
    </sheetView>
  </sheetViews>
  <sheetFormatPr defaultColWidth="9.140625" defaultRowHeight="12.75"/>
  <cols>
    <col min="4" max="13" width="10.7109375" style="0" customWidth="1"/>
  </cols>
  <sheetData>
    <row r="1" spans="2:13" ht="23.25">
      <c r="B1" s="372" t="s">
        <v>205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153"/>
    </row>
    <row r="2" ht="14.25" customHeight="1" thickBot="1">
      <c r="B2" s="3" t="s">
        <v>119</v>
      </c>
    </row>
    <row r="3" spans="2:12" ht="73.5" customHeight="1" thickBot="1" thickTop="1">
      <c r="B3" s="122" t="s">
        <v>179</v>
      </c>
      <c r="C3" s="123" t="s">
        <v>35</v>
      </c>
      <c r="D3" s="124" t="s">
        <v>110</v>
      </c>
      <c r="E3" s="124" t="s">
        <v>111</v>
      </c>
      <c r="F3" s="125" t="s">
        <v>159</v>
      </c>
      <c r="G3" s="125" t="s">
        <v>113</v>
      </c>
      <c r="H3" s="125" t="s">
        <v>114</v>
      </c>
      <c r="I3" s="125" t="s">
        <v>115</v>
      </c>
      <c r="J3" s="130" t="s">
        <v>160</v>
      </c>
      <c r="K3" s="125" t="s">
        <v>155</v>
      </c>
      <c r="L3" s="127" t="s">
        <v>2</v>
      </c>
    </row>
    <row r="4" spans="2:12" ht="25.5" customHeight="1" thickTop="1">
      <c r="B4" s="596" t="s">
        <v>76</v>
      </c>
      <c r="C4" s="597"/>
      <c r="D4" s="51">
        <v>9</v>
      </c>
      <c r="E4" s="52">
        <v>0</v>
      </c>
      <c r="F4" s="52">
        <v>0</v>
      </c>
      <c r="G4" s="52">
        <v>1</v>
      </c>
      <c r="H4" s="52">
        <v>1</v>
      </c>
      <c r="I4" s="52">
        <v>0</v>
      </c>
      <c r="J4" s="52">
        <v>0</v>
      </c>
      <c r="K4" s="52">
        <v>1</v>
      </c>
      <c r="L4" s="128">
        <f aca="true" t="shared" si="0" ref="L4:L16">SUM(D4:K4)</f>
        <v>12</v>
      </c>
    </row>
    <row r="5" spans="2:12" ht="25.5" customHeight="1">
      <c r="B5" s="594" t="s">
        <v>120</v>
      </c>
      <c r="C5" s="595"/>
      <c r="D5" s="53">
        <v>1</v>
      </c>
      <c r="E5" s="54">
        <v>0</v>
      </c>
      <c r="F5" s="54">
        <v>1</v>
      </c>
      <c r="G5" s="54">
        <v>20</v>
      </c>
      <c r="H5" s="54">
        <v>0</v>
      </c>
      <c r="I5" s="54">
        <v>1</v>
      </c>
      <c r="J5" s="54">
        <v>0</v>
      </c>
      <c r="K5" s="54">
        <v>2</v>
      </c>
      <c r="L5" s="128">
        <f t="shared" si="0"/>
        <v>25</v>
      </c>
    </row>
    <row r="6" spans="2:12" ht="25.5" customHeight="1">
      <c r="B6" s="594" t="s">
        <v>121</v>
      </c>
      <c r="C6" s="595"/>
      <c r="D6" s="53">
        <v>15</v>
      </c>
      <c r="E6" s="54">
        <v>1</v>
      </c>
      <c r="F6" s="54">
        <v>5</v>
      </c>
      <c r="G6" s="54">
        <v>24</v>
      </c>
      <c r="H6" s="54">
        <v>17</v>
      </c>
      <c r="I6" s="54">
        <v>2</v>
      </c>
      <c r="J6" s="54">
        <v>7</v>
      </c>
      <c r="K6" s="54">
        <v>0</v>
      </c>
      <c r="L6" s="128">
        <f t="shared" si="0"/>
        <v>71</v>
      </c>
    </row>
    <row r="7" spans="2:12" ht="25.5" customHeight="1">
      <c r="B7" s="594" t="s">
        <v>79</v>
      </c>
      <c r="C7" s="595"/>
      <c r="D7" s="53">
        <v>1</v>
      </c>
      <c r="E7" s="54">
        <v>1</v>
      </c>
      <c r="F7" s="54">
        <v>2</v>
      </c>
      <c r="G7" s="54">
        <v>2</v>
      </c>
      <c r="H7" s="54">
        <v>0</v>
      </c>
      <c r="I7" s="54">
        <v>1</v>
      </c>
      <c r="J7" s="54">
        <v>0</v>
      </c>
      <c r="K7" s="54">
        <v>0</v>
      </c>
      <c r="L7" s="128">
        <f t="shared" si="0"/>
        <v>7</v>
      </c>
    </row>
    <row r="8" spans="2:12" ht="25.5" customHeight="1">
      <c r="B8" s="594" t="s">
        <v>122</v>
      </c>
      <c r="C8" s="595"/>
      <c r="D8" s="53">
        <v>1</v>
      </c>
      <c r="E8" s="54">
        <v>0</v>
      </c>
      <c r="F8" s="54">
        <v>1</v>
      </c>
      <c r="G8" s="54">
        <v>5</v>
      </c>
      <c r="H8" s="54">
        <v>1</v>
      </c>
      <c r="I8" s="54">
        <v>9</v>
      </c>
      <c r="J8" s="54">
        <v>3</v>
      </c>
      <c r="K8" s="54">
        <v>0</v>
      </c>
      <c r="L8" s="128">
        <f t="shared" si="0"/>
        <v>20</v>
      </c>
    </row>
    <row r="9" spans="2:12" ht="25.5" customHeight="1">
      <c r="B9" s="594" t="s">
        <v>81</v>
      </c>
      <c r="C9" s="595"/>
      <c r="D9" s="53">
        <v>0</v>
      </c>
      <c r="E9" s="54">
        <v>0</v>
      </c>
      <c r="F9" s="54">
        <v>1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128">
        <f t="shared" si="0"/>
        <v>1</v>
      </c>
    </row>
    <row r="10" spans="2:12" ht="25.5" customHeight="1">
      <c r="B10" s="594" t="s">
        <v>123</v>
      </c>
      <c r="C10" s="595"/>
      <c r="D10" s="53">
        <v>0</v>
      </c>
      <c r="E10" s="54">
        <v>0</v>
      </c>
      <c r="F10" s="54">
        <v>0</v>
      </c>
      <c r="G10" s="54">
        <v>3</v>
      </c>
      <c r="H10" s="54">
        <v>0</v>
      </c>
      <c r="I10" s="54">
        <v>0</v>
      </c>
      <c r="J10" s="54">
        <v>0</v>
      </c>
      <c r="K10" s="54">
        <v>0</v>
      </c>
      <c r="L10" s="128">
        <f t="shared" si="0"/>
        <v>3</v>
      </c>
    </row>
    <row r="11" spans="2:12" ht="25.5" customHeight="1">
      <c r="B11" s="594" t="s">
        <v>83</v>
      </c>
      <c r="C11" s="595"/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128">
        <f t="shared" si="0"/>
        <v>0</v>
      </c>
    </row>
    <row r="12" spans="2:12" ht="25.5" customHeight="1">
      <c r="B12" s="594" t="s">
        <v>30</v>
      </c>
      <c r="C12" s="595"/>
      <c r="D12" s="53">
        <v>7</v>
      </c>
      <c r="E12" s="54">
        <v>1</v>
      </c>
      <c r="F12" s="54">
        <v>4</v>
      </c>
      <c r="G12" s="54">
        <v>53</v>
      </c>
      <c r="H12" s="54">
        <v>3</v>
      </c>
      <c r="I12" s="54">
        <v>5</v>
      </c>
      <c r="J12" s="54">
        <v>25</v>
      </c>
      <c r="K12" s="54">
        <v>4</v>
      </c>
      <c r="L12" s="128">
        <f t="shared" si="0"/>
        <v>102</v>
      </c>
    </row>
    <row r="13" spans="2:12" ht="25.5" customHeight="1">
      <c r="B13" s="594" t="s">
        <v>84</v>
      </c>
      <c r="C13" s="595"/>
      <c r="D13" s="53">
        <v>1</v>
      </c>
      <c r="E13" s="54">
        <v>0</v>
      </c>
      <c r="F13" s="54">
        <v>2</v>
      </c>
      <c r="G13" s="54">
        <v>21</v>
      </c>
      <c r="H13" s="54">
        <v>2</v>
      </c>
      <c r="I13" s="54">
        <v>1</v>
      </c>
      <c r="J13" s="54">
        <v>6</v>
      </c>
      <c r="K13" s="54">
        <v>0</v>
      </c>
      <c r="L13" s="128">
        <f t="shared" si="0"/>
        <v>33</v>
      </c>
    </row>
    <row r="14" spans="2:12" ht="25.5" customHeight="1">
      <c r="B14" s="594" t="s">
        <v>85</v>
      </c>
      <c r="C14" s="595"/>
      <c r="D14" s="53">
        <v>4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3</v>
      </c>
      <c r="K14" s="54">
        <v>1</v>
      </c>
      <c r="L14" s="128">
        <f t="shared" si="0"/>
        <v>9</v>
      </c>
    </row>
    <row r="15" spans="2:12" ht="25.5" customHeight="1">
      <c r="B15" s="594" t="s">
        <v>86</v>
      </c>
      <c r="C15" s="595"/>
      <c r="D15" s="53">
        <v>9</v>
      </c>
      <c r="E15" s="54">
        <v>1</v>
      </c>
      <c r="F15" s="54">
        <v>1</v>
      </c>
      <c r="G15" s="54">
        <v>13</v>
      </c>
      <c r="H15" s="54">
        <v>14</v>
      </c>
      <c r="I15" s="54">
        <v>2</v>
      </c>
      <c r="J15" s="54">
        <v>8</v>
      </c>
      <c r="K15" s="54">
        <v>0</v>
      </c>
      <c r="L15" s="128">
        <f t="shared" si="0"/>
        <v>48</v>
      </c>
    </row>
    <row r="16" spans="2:12" ht="25.5" customHeight="1" thickBot="1">
      <c r="B16" s="594" t="s">
        <v>124</v>
      </c>
      <c r="C16" s="595"/>
      <c r="D16" s="5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128">
        <f t="shared" si="0"/>
        <v>0</v>
      </c>
    </row>
    <row r="17" spans="2:12" ht="25.5" customHeight="1" thickBot="1" thickTop="1">
      <c r="B17" s="592" t="s">
        <v>2</v>
      </c>
      <c r="C17" s="593"/>
      <c r="D17" s="129">
        <f aca="true" t="shared" si="1" ref="D17:L17">SUM(D4:D16)</f>
        <v>48</v>
      </c>
      <c r="E17" s="129">
        <f t="shared" si="1"/>
        <v>4</v>
      </c>
      <c r="F17" s="129">
        <f t="shared" si="1"/>
        <v>17</v>
      </c>
      <c r="G17" s="129">
        <f t="shared" si="1"/>
        <v>143</v>
      </c>
      <c r="H17" s="129">
        <f t="shared" si="1"/>
        <v>38</v>
      </c>
      <c r="I17" s="129">
        <f>SUM(I4:I16)</f>
        <v>21</v>
      </c>
      <c r="J17" s="129">
        <f>SUM(J4:J16)</f>
        <v>52</v>
      </c>
      <c r="K17" s="129">
        <f>SUM(K4:K16)</f>
        <v>8</v>
      </c>
      <c r="L17" s="131">
        <f t="shared" si="1"/>
        <v>331</v>
      </c>
    </row>
    <row r="18" spans="2:3" ht="13.5" thickTop="1">
      <c r="B18" s="362"/>
      <c r="C18" s="362"/>
    </row>
  </sheetData>
  <mergeCells count="16">
    <mergeCell ref="B4:C4"/>
    <mergeCell ref="B5:C5"/>
    <mergeCell ref="B6:C6"/>
    <mergeCell ref="B1:L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7480314960629921" right="0.7086614173228347" top="0.4330708661417323" bottom="0.7874015748031497" header="0.8267716535433072" footer="0.5118110236220472"/>
  <pageSetup horizontalDpi="600" verticalDpi="600" orientation="landscape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ورقة30"/>
  <dimension ref="B1:K14"/>
  <sheetViews>
    <sheetView rightToLeft="1" zoomScale="75" zoomScaleNormal="75" workbookViewId="0" topLeftCell="A1">
      <selection activeCell="D12" sqref="D12"/>
    </sheetView>
  </sheetViews>
  <sheetFormatPr defaultColWidth="9.140625" defaultRowHeight="12.75"/>
  <cols>
    <col min="1" max="1" width="2.7109375" style="0" customWidth="1"/>
    <col min="4" max="11" width="13.421875" style="0" customWidth="1"/>
  </cols>
  <sheetData>
    <row r="1" spans="2:11" ht="26.25">
      <c r="B1" s="371" t="s">
        <v>206</v>
      </c>
      <c r="C1" s="371"/>
      <c r="D1" s="371"/>
      <c r="E1" s="371"/>
      <c r="F1" s="371"/>
      <c r="G1" s="371"/>
      <c r="H1" s="371"/>
      <c r="I1" s="371"/>
      <c r="J1" s="371"/>
      <c r="K1" s="371"/>
    </row>
    <row r="2" ht="14.25" customHeight="1" thickBot="1">
      <c r="B2" s="3" t="s">
        <v>108</v>
      </c>
    </row>
    <row r="3" spans="2:11" ht="73.5" customHeight="1" thickBot="1" thickTop="1">
      <c r="B3" s="122" t="s">
        <v>109</v>
      </c>
      <c r="C3" s="123" t="s">
        <v>89</v>
      </c>
      <c r="D3" s="124" t="s">
        <v>113</v>
      </c>
      <c r="E3" s="125" t="s">
        <v>110</v>
      </c>
      <c r="F3" s="125" t="s">
        <v>114</v>
      </c>
      <c r="G3" s="125" t="s">
        <v>154</v>
      </c>
      <c r="H3" s="125" t="s">
        <v>155</v>
      </c>
      <c r="I3" s="125" t="s">
        <v>156</v>
      </c>
      <c r="J3" s="126" t="s">
        <v>157</v>
      </c>
      <c r="K3" s="127" t="s">
        <v>2</v>
      </c>
    </row>
    <row r="4" spans="2:11" ht="30" customHeight="1" thickTop="1">
      <c r="B4" s="596" t="s">
        <v>110</v>
      </c>
      <c r="C4" s="597"/>
      <c r="D4" s="51">
        <v>3</v>
      </c>
      <c r="E4" s="52">
        <v>30</v>
      </c>
      <c r="F4" s="52">
        <v>0</v>
      </c>
      <c r="G4" s="52">
        <v>7</v>
      </c>
      <c r="H4" s="52">
        <v>0</v>
      </c>
      <c r="I4" s="52">
        <v>8</v>
      </c>
      <c r="J4" s="67">
        <v>0</v>
      </c>
      <c r="K4" s="128">
        <f aca="true" t="shared" si="0" ref="K4:K12">SUM(D4:J4)</f>
        <v>48</v>
      </c>
    </row>
    <row r="5" spans="2:11" ht="30" customHeight="1">
      <c r="B5" s="594" t="s">
        <v>111</v>
      </c>
      <c r="C5" s="595"/>
      <c r="D5" s="53">
        <v>0</v>
      </c>
      <c r="E5" s="54">
        <v>3</v>
      </c>
      <c r="F5" s="54">
        <v>0</v>
      </c>
      <c r="G5" s="54">
        <v>1</v>
      </c>
      <c r="H5" s="54">
        <v>0</v>
      </c>
      <c r="I5" s="54">
        <v>0</v>
      </c>
      <c r="J5" s="67">
        <v>0</v>
      </c>
      <c r="K5" s="128">
        <f t="shared" si="0"/>
        <v>4</v>
      </c>
    </row>
    <row r="6" spans="2:11" ht="30" customHeight="1">
      <c r="B6" s="594" t="s">
        <v>112</v>
      </c>
      <c r="C6" s="595"/>
      <c r="D6" s="53">
        <v>0</v>
      </c>
      <c r="E6" s="54">
        <v>1</v>
      </c>
      <c r="F6" s="54">
        <v>1</v>
      </c>
      <c r="G6" s="54">
        <v>7</v>
      </c>
      <c r="H6" s="54">
        <v>6</v>
      </c>
      <c r="I6" s="54">
        <v>1</v>
      </c>
      <c r="J6" s="67">
        <v>1</v>
      </c>
      <c r="K6" s="128">
        <f t="shared" si="0"/>
        <v>17</v>
      </c>
    </row>
    <row r="7" spans="2:11" ht="30" customHeight="1">
      <c r="B7" s="594" t="s">
        <v>113</v>
      </c>
      <c r="C7" s="595"/>
      <c r="D7" s="53">
        <v>140</v>
      </c>
      <c r="E7" s="54">
        <v>1</v>
      </c>
      <c r="F7" s="54">
        <v>0</v>
      </c>
      <c r="G7" s="54">
        <v>2</v>
      </c>
      <c r="H7" s="54">
        <v>0</v>
      </c>
      <c r="I7" s="54">
        <v>0</v>
      </c>
      <c r="J7" s="67">
        <v>0</v>
      </c>
      <c r="K7" s="128">
        <f t="shared" si="0"/>
        <v>143</v>
      </c>
    </row>
    <row r="8" spans="2:11" ht="30" customHeight="1">
      <c r="B8" s="594" t="s">
        <v>114</v>
      </c>
      <c r="C8" s="595"/>
      <c r="D8" s="53">
        <v>0</v>
      </c>
      <c r="E8" s="54">
        <v>0</v>
      </c>
      <c r="F8" s="54">
        <v>35</v>
      </c>
      <c r="G8" s="54">
        <v>3</v>
      </c>
      <c r="H8" s="54">
        <v>0</v>
      </c>
      <c r="I8" s="54">
        <v>0</v>
      </c>
      <c r="J8" s="67">
        <v>0</v>
      </c>
      <c r="K8" s="128">
        <f t="shared" si="0"/>
        <v>38</v>
      </c>
    </row>
    <row r="9" spans="2:11" ht="30" customHeight="1">
      <c r="B9" s="594" t="s">
        <v>115</v>
      </c>
      <c r="C9" s="595"/>
      <c r="D9" s="53">
        <v>0</v>
      </c>
      <c r="E9" s="54">
        <v>0</v>
      </c>
      <c r="F9" s="54">
        <v>0</v>
      </c>
      <c r="G9" s="54">
        <v>4</v>
      </c>
      <c r="H9" s="54">
        <v>17</v>
      </c>
      <c r="I9" s="54">
        <v>0</v>
      </c>
      <c r="J9" s="67">
        <v>0</v>
      </c>
      <c r="K9" s="128">
        <f t="shared" si="0"/>
        <v>21</v>
      </c>
    </row>
    <row r="10" spans="2:11" ht="30" customHeight="1">
      <c r="B10" s="594" t="s">
        <v>116</v>
      </c>
      <c r="C10" s="595"/>
      <c r="D10" s="53">
        <v>26</v>
      </c>
      <c r="E10" s="54">
        <v>3</v>
      </c>
      <c r="F10" s="54">
        <v>1</v>
      </c>
      <c r="G10" s="54">
        <v>14</v>
      </c>
      <c r="H10" s="54">
        <v>7</v>
      </c>
      <c r="I10" s="54">
        <v>1</v>
      </c>
      <c r="J10" s="67">
        <v>0</v>
      </c>
      <c r="K10" s="128">
        <f t="shared" si="0"/>
        <v>52</v>
      </c>
    </row>
    <row r="11" spans="2:11" ht="30" customHeight="1">
      <c r="B11" s="594" t="s">
        <v>117</v>
      </c>
      <c r="C11" s="595"/>
      <c r="D11" s="53">
        <v>0</v>
      </c>
      <c r="E11" s="54">
        <v>0</v>
      </c>
      <c r="F11" s="54">
        <v>0</v>
      </c>
      <c r="G11" s="54">
        <v>0</v>
      </c>
      <c r="H11" s="54">
        <v>7</v>
      </c>
      <c r="I11" s="54">
        <v>1</v>
      </c>
      <c r="J11" s="67">
        <v>0</v>
      </c>
      <c r="K11" s="128">
        <f t="shared" si="0"/>
        <v>8</v>
      </c>
    </row>
    <row r="12" spans="2:11" ht="30" customHeight="1" thickBot="1">
      <c r="B12" s="594" t="s">
        <v>118</v>
      </c>
      <c r="C12" s="595"/>
      <c r="D12" s="53"/>
      <c r="E12" s="54"/>
      <c r="F12" s="54"/>
      <c r="G12" s="54"/>
      <c r="H12" s="54"/>
      <c r="I12" s="54"/>
      <c r="J12" s="67"/>
      <c r="K12" s="128">
        <f t="shared" si="0"/>
        <v>0</v>
      </c>
    </row>
    <row r="13" spans="2:11" ht="30" customHeight="1" thickBot="1" thickTop="1">
      <c r="B13" s="592" t="s">
        <v>2</v>
      </c>
      <c r="C13" s="593"/>
      <c r="D13" s="129">
        <f aca="true" t="shared" si="1" ref="D13:K13">SUM(D4:D12)</f>
        <v>169</v>
      </c>
      <c r="E13" s="129">
        <f t="shared" si="1"/>
        <v>38</v>
      </c>
      <c r="F13" s="129">
        <f t="shared" si="1"/>
        <v>37</v>
      </c>
      <c r="G13" s="129">
        <f t="shared" si="1"/>
        <v>38</v>
      </c>
      <c r="H13" s="129">
        <f t="shared" si="1"/>
        <v>37</v>
      </c>
      <c r="I13" s="129">
        <f t="shared" si="1"/>
        <v>11</v>
      </c>
      <c r="J13" s="129">
        <f t="shared" si="1"/>
        <v>1</v>
      </c>
      <c r="K13" s="129">
        <f t="shared" si="1"/>
        <v>331</v>
      </c>
    </row>
    <row r="14" spans="2:3" ht="13.5" thickTop="1">
      <c r="B14" s="362"/>
      <c r="C14" s="362"/>
    </row>
  </sheetData>
  <mergeCells count="12">
    <mergeCell ref="B1:K1"/>
    <mergeCell ref="B4:C4"/>
    <mergeCell ref="B5:C5"/>
    <mergeCell ref="B6:C6"/>
    <mergeCell ref="B7:C7"/>
    <mergeCell ref="B8:C8"/>
    <mergeCell ref="B9:C9"/>
    <mergeCell ref="B10:C10"/>
    <mergeCell ref="B13:C13"/>
    <mergeCell ref="B14:C14"/>
    <mergeCell ref="B11:C11"/>
    <mergeCell ref="B12:C12"/>
  </mergeCells>
  <printOptions horizontalCentered="1" verticalCentered="1"/>
  <pageMargins left="0.35433070866141736" right="0.35433070866141736" top="0.5118110236220472" bottom="0.5905511811023623" header="0.5905511811023623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ورقة21"/>
  <dimension ref="B6:O23"/>
  <sheetViews>
    <sheetView rightToLeft="1" zoomScale="75" zoomScaleNormal="75" workbookViewId="0" topLeftCell="B1">
      <selection activeCell="D22" sqref="D22"/>
    </sheetView>
  </sheetViews>
  <sheetFormatPr defaultColWidth="9.140625" defaultRowHeight="12.75"/>
  <cols>
    <col min="2" max="2" width="17.00390625" style="0" customWidth="1"/>
    <col min="3" max="3" width="6.8515625" style="0" customWidth="1"/>
    <col min="4" max="4" width="7.00390625" style="0" customWidth="1"/>
    <col min="5" max="8" width="8.7109375" style="0" customWidth="1"/>
    <col min="9" max="9" width="8.421875" style="0" customWidth="1"/>
    <col min="10" max="10" width="7.57421875" style="0" customWidth="1"/>
    <col min="11" max="12" width="8.7109375" style="0" customWidth="1"/>
    <col min="13" max="13" width="8.421875" style="0" customWidth="1"/>
    <col min="14" max="14" width="7.8515625" style="0" customWidth="1"/>
    <col min="15" max="15" width="8.421875" style="0" customWidth="1"/>
  </cols>
  <sheetData>
    <row r="6" spans="2:15" ht="30" customHeight="1">
      <c r="B6" s="602" t="s">
        <v>207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4"/>
    </row>
    <row r="7" ht="16.5" thickBot="1">
      <c r="B7" s="174" t="s">
        <v>177</v>
      </c>
    </row>
    <row r="8" spans="2:15" ht="18.75" thickTop="1">
      <c r="B8" s="65" t="s">
        <v>137</v>
      </c>
      <c r="C8" s="605" t="s">
        <v>138</v>
      </c>
      <c r="D8" s="598" t="s">
        <v>139</v>
      </c>
      <c r="E8" s="598" t="s">
        <v>140</v>
      </c>
      <c r="F8" s="598" t="s">
        <v>141</v>
      </c>
      <c r="G8" s="598" t="s">
        <v>142</v>
      </c>
      <c r="H8" s="598" t="s">
        <v>143</v>
      </c>
      <c r="I8" s="598" t="s">
        <v>144</v>
      </c>
      <c r="J8" s="598" t="s">
        <v>145</v>
      </c>
      <c r="K8" s="598" t="s">
        <v>146</v>
      </c>
      <c r="L8" s="598" t="s">
        <v>147</v>
      </c>
      <c r="M8" s="598" t="s">
        <v>148</v>
      </c>
      <c r="N8" s="598" t="s">
        <v>149</v>
      </c>
      <c r="O8" s="600" t="s">
        <v>2</v>
      </c>
    </row>
    <row r="9" spans="2:15" ht="18.75" thickBot="1">
      <c r="B9" s="66" t="s">
        <v>178</v>
      </c>
      <c r="C9" s="606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601"/>
    </row>
    <row r="10" spans="2:15" ht="27" customHeight="1" thickTop="1">
      <c r="B10" s="180" t="s">
        <v>76</v>
      </c>
      <c r="C10" s="59">
        <v>1</v>
      </c>
      <c r="D10" s="60">
        <v>2</v>
      </c>
      <c r="E10" s="60">
        <v>1</v>
      </c>
      <c r="F10" s="60">
        <v>1</v>
      </c>
      <c r="G10" s="60">
        <v>2</v>
      </c>
      <c r="H10" s="60">
        <v>2</v>
      </c>
      <c r="I10" s="60">
        <v>0</v>
      </c>
      <c r="J10" s="60">
        <v>1</v>
      </c>
      <c r="K10" s="60">
        <v>1</v>
      </c>
      <c r="L10" s="60">
        <v>1</v>
      </c>
      <c r="M10" s="60">
        <v>0</v>
      </c>
      <c r="N10" s="60">
        <v>0</v>
      </c>
      <c r="O10" s="184">
        <f aca="true" t="shared" si="0" ref="O10:O22">SUM(C10:N10)</f>
        <v>12</v>
      </c>
    </row>
    <row r="11" spans="2:15" ht="27" customHeight="1">
      <c r="B11" s="181" t="s">
        <v>77</v>
      </c>
      <c r="C11" s="59">
        <v>0</v>
      </c>
      <c r="D11" s="60">
        <v>1</v>
      </c>
      <c r="E11" s="60">
        <v>3</v>
      </c>
      <c r="F11" s="60">
        <v>0</v>
      </c>
      <c r="G11" s="60">
        <v>1</v>
      </c>
      <c r="H11" s="60">
        <v>1</v>
      </c>
      <c r="I11" s="60">
        <v>3</v>
      </c>
      <c r="J11" s="60">
        <v>0</v>
      </c>
      <c r="K11" s="60">
        <v>3</v>
      </c>
      <c r="L11" s="60">
        <v>4</v>
      </c>
      <c r="M11" s="60">
        <v>1</v>
      </c>
      <c r="N11" s="60">
        <v>8</v>
      </c>
      <c r="O11" s="184">
        <f t="shared" si="0"/>
        <v>25</v>
      </c>
    </row>
    <row r="12" spans="2:15" ht="27" customHeight="1">
      <c r="B12" s="181" t="s">
        <v>78</v>
      </c>
      <c r="C12" s="59">
        <v>10</v>
      </c>
      <c r="D12" s="60">
        <v>5</v>
      </c>
      <c r="E12" s="60">
        <v>12</v>
      </c>
      <c r="F12" s="60">
        <v>5</v>
      </c>
      <c r="G12" s="60">
        <v>4</v>
      </c>
      <c r="H12" s="60">
        <v>12</v>
      </c>
      <c r="I12" s="60">
        <v>6</v>
      </c>
      <c r="J12" s="60">
        <v>2</v>
      </c>
      <c r="K12" s="60">
        <v>5</v>
      </c>
      <c r="L12" s="60">
        <v>5</v>
      </c>
      <c r="M12" s="60">
        <v>3</v>
      </c>
      <c r="N12" s="60">
        <v>2</v>
      </c>
      <c r="O12" s="184">
        <f t="shared" si="0"/>
        <v>71</v>
      </c>
    </row>
    <row r="13" spans="2:15" ht="27" customHeight="1">
      <c r="B13" s="181" t="s">
        <v>79</v>
      </c>
      <c r="C13" s="59">
        <v>0</v>
      </c>
      <c r="D13" s="60">
        <v>3</v>
      </c>
      <c r="E13" s="60">
        <v>0</v>
      </c>
      <c r="F13" s="60">
        <v>2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</v>
      </c>
      <c r="M13" s="60">
        <v>1</v>
      </c>
      <c r="N13" s="60">
        <v>0</v>
      </c>
      <c r="O13" s="184">
        <f t="shared" si="0"/>
        <v>7</v>
      </c>
    </row>
    <row r="14" spans="2:15" ht="27" customHeight="1">
      <c r="B14" s="181" t="s">
        <v>80</v>
      </c>
      <c r="C14" s="59">
        <v>0</v>
      </c>
      <c r="D14" s="60">
        <v>1</v>
      </c>
      <c r="E14" s="60">
        <v>3</v>
      </c>
      <c r="F14" s="60">
        <v>2</v>
      </c>
      <c r="G14" s="60">
        <v>1</v>
      </c>
      <c r="H14" s="60">
        <v>3</v>
      </c>
      <c r="I14" s="60">
        <v>2</v>
      </c>
      <c r="J14" s="60">
        <v>1</v>
      </c>
      <c r="K14" s="60">
        <v>2</v>
      </c>
      <c r="L14" s="60">
        <v>0</v>
      </c>
      <c r="M14" s="60">
        <v>2</v>
      </c>
      <c r="N14" s="60">
        <v>3</v>
      </c>
      <c r="O14" s="184">
        <f t="shared" si="0"/>
        <v>20</v>
      </c>
    </row>
    <row r="15" spans="2:15" ht="27" customHeight="1">
      <c r="B15" s="181" t="s">
        <v>81</v>
      </c>
      <c r="C15" s="59">
        <v>0</v>
      </c>
      <c r="D15" s="60">
        <v>0</v>
      </c>
      <c r="E15" s="60">
        <v>0</v>
      </c>
      <c r="F15" s="60">
        <v>1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184">
        <f t="shared" si="0"/>
        <v>1</v>
      </c>
    </row>
    <row r="16" spans="2:15" ht="27" customHeight="1">
      <c r="B16" s="181" t="s">
        <v>82</v>
      </c>
      <c r="C16" s="59">
        <v>2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184">
        <f t="shared" si="0"/>
        <v>3</v>
      </c>
    </row>
    <row r="17" spans="2:15" ht="27" customHeight="1">
      <c r="B17" s="181" t="s">
        <v>83</v>
      </c>
      <c r="C17" s="59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184">
        <f t="shared" si="0"/>
        <v>0</v>
      </c>
    </row>
    <row r="18" spans="2:15" ht="27" customHeight="1">
      <c r="B18" s="181" t="s">
        <v>30</v>
      </c>
      <c r="C18" s="59">
        <v>14</v>
      </c>
      <c r="D18" s="60">
        <v>5</v>
      </c>
      <c r="E18" s="60">
        <v>8</v>
      </c>
      <c r="F18" s="60">
        <v>11</v>
      </c>
      <c r="G18" s="60">
        <v>8</v>
      </c>
      <c r="H18" s="60">
        <v>5</v>
      </c>
      <c r="I18" s="60">
        <v>12</v>
      </c>
      <c r="J18" s="60">
        <v>9</v>
      </c>
      <c r="K18" s="60">
        <v>8</v>
      </c>
      <c r="L18" s="60">
        <v>9</v>
      </c>
      <c r="M18" s="60">
        <v>8</v>
      </c>
      <c r="N18" s="60">
        <v>5</v>
      </c>
      <c r="O18" s="184">
        <f t="shared" si="0"/>
        <v>102</v>
      </c>
    </row>
    <row r="19" spans="2:15" ht="27" customHeight="1">
      <c r="B19" s="181" t="s">
        <v>84</v>
      </c>
      <c r="C19" s="59">
        <v>3</v>
      </c>
      <c r="D19" s="60">
        <v>7</v>
      </c>
      <c r="E19" s="60">
        <v>3</v>
      </c>
      <c r="F19" s="60">
        <v>1</v>
      </c>
      <c r="G19" s="60">
        <v>1</v>
      </c>
      <c r="H19" s="60">
        <v>4</v>
      </c>
      <c r="I19" s="60">
        <v>2</v>
      </c>
      <c r="J19" s="60">
        <v>0</v>
      </c>
      <c r="K19" s="60">
        <v>3</v>
      </c>
      <c r="L19" s="60">
        <v>2</v>
      </c>
      <c r="M19" s="60">
        <v>6</v>
      </c>
      <c r="N19" s="60">
        <v>1</v>
      </c>
      <c r="O19" s="184">
        <f t="shared" si="0"/>
        <v>33</v>
      </c>
    </row>
    <row r="20" spans="2:15" ht="27" customHeight="1">
      <c r="B20" s="181" t="s">
        <v>85</v>
      </c>
      <c r="C20" s="59">
        <v>2</v>
      </c>
      <c r="D20" s="60">
        <v>2</v>
      </c>
      <c r="E20" s="60">
        <v>0</v>
      </c>
      <c r="F20" s="60">
        <v>0</v>
      </c>
      <c r="G20" s="60">
        <v>2</v>
      </c>
      <c r="H20" s="60">
        <v>0</v>
      </c>
      <c r="I20" s="60">
        <v>0</v>
      </c>
      <c r="J20" s="60">
        <v>1</v>
      </c>
      <c r="K20" s="60">
        <v>0</v>
      </c>
      <c r="L20" s="60">
        <v>0</v>
      </c>
      <c r="M20" s="60">
        <v>0</v>
      </c>
      <c r="N20" s="60">
        <v>2</v>
      </c>
      <c r="O20" s="184">
        <f t="shared" si="0"/>
        <v>9</v>
      </c>
    </row>
    <row r="21" spans="2:15" ht="27" customHeight="1">
      <c r="B21" s="181" t="s">
        <v>86</v>
      </c>
      <c r="C21" s="59">
        <v>6</v>
      </c>
      <c r="D21" s="60">
        <v>7</v>
      </c>
      <c r="E21" s="60">
        <v>9</v>
      </c>
      <c r="F21" s="60">
        <v>7</v>
      </c>
      <c r="G21" s="60">
        <v>5</v>
      </c>
      <c r="H21" s="60">
        <v>0</v>
      </c>
      <c r="I21" s="60">
        <v>6</v>
      </c>
      <c r="J21" s="60">
        <v>4</v>
      </c>
      <c r="K21" s="60">
        <v>0</v>
      </c>
      <c r="L21" s="60">
        <v>0</v>
      </c>
      <c r="M21" s="60">
        <v>1</v>
      </c>
      <c r="N21" s="60">
        <v>3</v>
      </c>
      <c r="O21" s="184">
        <f t="shared" si="0"/>
        <v>48</v>
      </c>
    </row>
    <row r="22" spans="2:15" ht="27" customHeight="1" thickBot="1">
      <c r="B22" s="182" t="s">
        <v>1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185">
        <f t="shared" si="0"/>
        <v>0</v>
      </c>
    </row>
    <row r="23" spans="2:15" ht="27" customHeight="1" thickBot="1" thickTop="1">
      <c r="B23" s="183" t="s">
        <v>2</v>
      </c>
      <c r="C23" s="187">
        <f aca="true" t="shared" si="1" ref="C23:O23">SUM(C10:C22)</f>
        <v>38</v>
      </c>
      <c r="D23" s="187">
        <f t="shared" si="1"/>
        <v>33</v>
      </c>
      <c r="E23" s="187">
        <f t="shared" si="1"/>
        <v>39</v>
      </c>
      <c r="F23" s="187">
        <f t="shared" si="1"/>
        <v>30</v>
      </c>
      <c r="G23" s="187">
        <f t="shared" si="1"/>
        <v>24</v>
      </c>
      <c r="H23" s="187">
        <f t="shared" si="1"/>
        <v>28</v>
      </c>
      <c r="I23" s="187">
        <f t="shared" si="1"/>
        <v>31</v>
      </c>
      <c r="J23" s="187">
        <f t="shared" si="1"/>
        <v>18</v>
      </c>
      <c r="K23" s="187">
        <f t="shared" si="1"/>
        <v>22</v>
      </c>
      <c r="L23" s="187">
        <f t="shared" si="1"/>
        <v>22</v>
      </c>
      <c r="M23" s="187">
        <f t="shared" si="1"/>
        <v>22</v>
      </c>
      <c r="N23" s="187">
        <f t="shared" si="1"/>
        <v>24</v>
      </c>
      <c r="O23" s="186">
        <f t="shared" si="1"/>
        <v>331</v>
      </c>
    </row>
    <row r="24" ht="13.5" thickTop="1"/>
  </sheetData>
  <mergeCells count="14">
    <mergeCell ref="B6:O6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orizontalCentered="1" verticalCentered="1"/>
  <pageMargins left="0.7480314960629921" right="0.6692913385826772" top="0.5905511811023623" bottom="0.6692913385826772" header="0.7086614173228347" footer="0.7086614173228347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5"/>
  <dimension ref="B3:Q48"/>
  <sheetViews>
    <sheetView rightToLeft="1" zoomScale="75" zoomScaleNormal="75" workbookViewId="0" topLeftCell="A1">
      <selection activeCell="D17" sqref="D17"/>
    </sheetView>
  </sheetViews>
  <sheetFormatPr defaultColWidth="9.140625" defaultRowHeight="12.75"/>
  <cols>
    <col min="2" max="2" width="25.140625" style="0" customWidth="1"/>
    <col min="3" max="4" width="22.7109375" style="0" customWidth="1"/>
    <col min="5" max="5" width="17.421875" style="0" customWidth="1"/>
    <col min="6" max="7" width="22.7109375" style="0" customWidth="1"/>
    <col min="8" max="8" width="17.421875" style="0" customWidth="1"/>
    <col min="9" max="10" width="7.421875" style="0" customWidth="1"/>
    <col min="17" max="17" width="7.140625" style="0" customWidth="1"/>
  </cols>
  <sheetData>
    <row r="3" spans="2:9" ht="30" customHeight="1">
      <c r="B3" s="355" t="s">
        <v>187</v>
      </c>
      <c r="C3" s="355"/>
      <c r="D3" s="355"/>
      <c r="E3" s="355"/>
      <c r="F3" s="355"/>
      <c r="G3" s="355"/>
      <c r="H3" s="355"/>
      <c r="I3" s="40"/>
    </row>
    <row r="4" spans="2:17" ht="12.75" customHeight="1" thickBot="1">
      <c r="B4" s="171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8" ht="22.5" customHeight="1" thickBot="1" thickTop="1">
      <c r="B5" s="356" t="s">
        <v>178</v>
      </c>
      <c r="C5" s="358" t="s">
        <v>74</v>
      </c>
      <c r="D5" s="359"/>
      <c r="E5" s="108" t="s">
        <v>70</v>
      </c>
      <c r="F5" s="358" t="s">
        <v>75</v>
      </c>
      <c r="G5" s="359"/>
      <c r="H5" s="109" t="s">
        <v>72</v>
      </c>
    </row>
    <row r="6" spans="2:8" ht="22.5" customHeight="1" thickBot="1">
      <c r="B6" s="357"/>
      <c r="C6" s="110" t="s">
        <v>73</v>
      </c>
      <c r="D6" s="111" t="s">
        <v>51</v>
      </c>
      <c r="E6" s="112" t="s">
        <v>74</v>
      </c>
      <c r="F6" s="110" t="s">
        <v>73</v>
      </c>
      <c r="G6" s="111" t="s">
        <v>51</v>
      </c>
      <c r="H6" s="112" t="s">
        <v>75</v>
      </c>
    </row>
    <row r="7" spans="2:8" ht="30" customHeight="1" thickBot="1" thickTop="1">
      <c r="B7" s="189" t="s">
        <v>76</v>
      </c>
      <c r="C7" s="194">
        <v>204</v>
      </c>
      <c r="D7" s="194">
        <v>80</v>
      </c>
      <c r="E7" s="196">
        <f aca="true" t="shared" si="0" ref="E7:E19">SUM(C7:D7)</f>
        <v>284</v>
      </c>
      <c r="F7" s="194">
        <v>34</v>
      </c>
      <c r="G7" s="194">
        <v>7</v>
      </c>
      <c r="H7" s="192">
        <f>SUM(F7:G7)</f>
        <v>41</v>
      </c>
    </row>
    <row r="8" spans="2:8" ht="30" customHeight="1" thickBot="1" thickTop="1">
      <c r="B8" s="190" t="s">
        <v>77</v>
      </c>
      <c r="C8" s="195">
        <v>243</v>
      </c>
      <c r="D8" s="195">
        <v>68</v>
      </c>
      <c r="E8" s="196">
        <f t="shared" si="0"/>
        <v>311</v>
      </c>
      <c r="F8" s="195">
        <v>46</v>
      </c>
      <c r="G8" s="195">
        <v>4</v>
      </c>
      <c r="H8" s="192">
        <f aca="true" t="shared" si="1" ref="H8:H19">SUM(F8:G8)</f>
        <v>50</v>
      </c>
    </row>
    <row r="9" spans="2:8" ht="30" customHeight="1" thickBot="1" thickTop="1">
      <c r="B9" s="190" t="s">
        <v>78</v>
      </c>
      <c r="C9" s="195">
        <v>127</v>
      </c>
      <c r="D9" s="195">
        <v>61</v>
      </c>
      <c r="E9" s="196">
        <f t="shared" si="0"/>
        <v>188</v>
      </c>
      <c r="F9" s="195">
        <v>21</v>
      </c>
      <c r="G9" s="195">
        <v>5</v>
      </c>
      <c r="H9" s="192">
        <f t="shared" si="1"/>
        <v>26</v>
      </c>
    </row>
    <row r="10" spans="2:8" ht="30" customHeight="1" thickBot="1" thickTop="1">
      <c r="B10" s="190" t="s">
        <v>79</v>
      </c>
      <c r="C10" s="195">
        <v>34</v>
      </c>
      <c r="D10" s="195">
        <v>35</v>
      </c>
      <c r="E10" s="196">
        <f t="shared" si="0"/>
        <v>69</v>
      </c>
      <c r="F10" s="195">
        <v>3</v>
      </c>
      <c r="G10" s="195">
        <v>0</v>
      </c>
      <c r="H10" s="192">
        <f t="shared" si="1"/>
        <v>3</v>
      </c>
    </row>
    <row r="11" spans="2:8" ht="30" customHeight="1" thickBot="1" thickTop="1">
      <c r="B11" s="190" t="s">
        <v>80</v>
      </c>
      <c r="C11" s="195">
        <v>13</v>
      </c>
      <c r="D11" s="195">
        <v>10</v>
      </c>
      <c r="E11" s="196">
        <f t="shared" si="0"/>
        <v>23</v>
      </c>
      <c r="F11" s="195">
        <v>1</v>
      </c>
      <c r="G11" s="195">
        <v>0</v>
      </c>
      <c r="H11" s="192">
        <f t="shared" si="1"/>
        <v>1</v>
      </c>
    </row>
    <row r="12" spans="2:8" ht="30" customHeight="1" thickBot="1" thickTop="1">
      <c r="B12" s="190" t="s">
        <v>81</v>
      </c>
      <c r="C12" s="195">
        <v>78</v>
      </c>
      <c r="D12" s="195">
        <v>17</v>
      </c>
      <c r="E12" s="196">
        <f t="shared" si="0"/>
        <v>95</v>
      </c>
      <c r="F12" s="195">
        <v>7</v>
      </c>
      <c r="G12" s="195">
        <v>0</v>
      </c>
      <c r="H12" s="192">
        <f t="shared" si="1"/>
        <v>7</v>
      </c>
    </row>
    <row r="13" spans="2:8" ht="30" customHeight="1" thickBot="1" thickTop="1">
      <c r="B13" s="190" t="s">
        <v>82</v>
      </c>
      <c r="C13" s="195">
        <v>8</v>
      </c>
      <c r="D13" s="195">
        <v>0</v>
      </c>
      <c r="E13" s="196">
        <f t="shared" si="0"/>
        <v>8</v>
      </c>
      <c r="F13" s="195">
        <v>0</v>
      </c>
      <c r="G13" s="195">
        <v>0</v>
      </c>
      <c r="H13" s="192">
        <f t="shared" si="1"/>
        <v>0</v>
      </c>
    </row>
    <row r="14" spans="2:8" ht="30" customHeight="1" thickBot="1" thickTop="1">
      <c r="B14" s="190" t="s">
        <v>83</v>
      </c>
      <c r="C14" s="195">
        <v>6</v>
      </c>
      <c r="D14" s="195">
        <v>0</v>
      </c>
      <c r="E14" s="196">
        <f t="shared" si="0"/>
        <v>6</v>
      </c>
      <c r="F14" s="195">
        <v>2</v>
      </c>
      <c r="G14" s="195">
        <v>0</v>
      </c>
      <c r="H14" s="192">
        <f t="shared" si="1"/>
        <v>2</v>
      </c>
    </row>
    <row r="15" spans="2:8" ht="30" customHeight="1" thickBot="1" thickTop="1">
      <c r="B15" s="190" t="s">
        <v>30</v>
      </c>
      <c r="C15" s="195">
        <v>26</v>
      </c>
      <c r="D15" s="195">
        <v>7</v>
      </c>
      <c r="E15" s="196">
        <f t="shared" si="0"/>
        <v>33</v>
      </c>
      <c r="F15" s="195">
        <v>4</v>
      </c>
      <c r="G15" s="195">
        <v>0</v>
      </c>
      <c r="H15" s="192">
        <f t="shared" si="1"/>
        <v>4</v>
      </c>
    </row>
    <row r="16" spans="2:8" ht="30" customHeight="1" thickBot="1" thickTop="1">
      <c r="B16" s="190" t="s">
        <v>84</v>
      </c>
      <c r="C16" s="195">
        <v>25</v>
      </c>
      <c r="D16" s="195">
        <v>1</v>
      </c>
      <c r="E16" s="196">
        <f t="shared" si="0"/>
        <v>26</v>
      </c>
      <c r="F16" s="195">
        <v>4</v>
      </c>
      <c r="G16" s="195">
        <v>2</v>
      </c>
      <c r="H16" s="192">
        <f t="shared" si="1"/>
        <v>6</v>
      </c>
    </row>
    <row r="17" spans="2:8" ht="30" customHeight="1" thickBot="1" thickTop="1">
      <c r="B17" s="190" t="s">
        <v>85</v>
      </c>
      <c r="C17" s="195">
        <v>40</v>
      </c>
      <c r="D17" s="195">
        <v>3</v>
      </c>
      <c r="E17" s="196">
        <f t="shared" si="0"/>
        <v>43</v>
      </c>
      <c r="F17" s="195">
        <v>3</v>
      </c>
      <c r="G17" s="195">
        <v>0</v>
      </c>
      <c r="H17" s="192">
        <f t="shared" si="1"/>
        <v>3</v>
      </c>
    </row>
    <row r="18" spans="2:8" ht="30" customHeight="1" thickBot="1" thickTop="1">
      <c r="B18" s="190" t="s">
        <v>86</v>
      </c>
      <c r="C18" s="195">
        <v>41</v>
      </c>
      <c r="D18" s="195">
        <v>8</v>
      </c>
      <c r="E18" s="196">
        <f t="shared" si="0"/>
        <v>49</v>
      </c>
      <c r="F18" s="195">
        <v>4</v>
      </c>
      <c r="G18" s="195">
        <v>2</v>
      </c>
      <c r="H18" s="192">
        <f t="shared" si="1"/>
        <v>6</v>
      </c>
    </row>
    <row r="19" spans="2:8" ht="30" customHeight="1" thickBot="1" thickTop="1">
      <c r="B19" s="190" t="s">
        <v>1</v>
      </c>
      <c r="C19" s="195">
        <v>10</v>
      </c>
      <c r="D19" s="195">
        <v>1</v>
      </c>
      <c r="E19" s="196">
        <f t="shared" si="0"/>
        <v>11</v>
      </c>
      <c r="F19" s="195">
        <v>1</v>
      </c>
      <c r="G19" s="195">
        <v>1</v>
      </c>
      <c r="H19" s="192">
        <f t="shared" si="1"/>
        <v>2</v>
      </c>
    </row>
    <row r="20" spans="2:8" ht="30" customHeight="1" thickBot="1">
      <c r="B20" s="191" t="s">
        <v>2</v>
      </c>
      <c r="C20" s="193">
        <f aca="true" t="shared" si="2" ref="C20:H20">SUM(C7:C19)</f>
        <v>855</v>
      </c>
      <c r="D20" s="193">
        <f t="shared" si="2"/>
        <v>291</v>
      </c>
      <c r="E20" s="193">
        <f t="shared" si="2"/>
        <v>1146</v>
      </c>
      <c r="F20" s="193">
        <f t="shared" si="2"/>
        <v>130</v>
      </c>
      <c r="G20" s="193">
        <f t="shared" si="2"/>
        <v>21</v>
      </c>
      <c r="H20" s="193">
        <f t="shared" si="2"/>
        <v>151</v>
      </c>
    </row>
    <row r="21" ht="12" customHeight="1" thickTop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24" customHeight="1"/>
    <row r="40" ht="23.25" customHeight="1"/>
    <row r="41" ht="24.75" customHeight="1"/>
    <row r="42" ht="12" customHeight="1"/>
    <row r="43" ht="34.5" customHeight="1"/>
    <row r="44" ht="34.5" customHeight="1"/>
    <row r="45" ht="34.5" customHeight="1"/>
    <row r="46" ht="34.5" customHeight="1"/>
    <row r="47" ht="34.5" customHeight="1"/>
    <row r="48" spans="2:8" ht="34.5" customHeight="1" hidden="1">
      <c r="B48" s="188" t="s">
        <v>76</v>
      </c>
      <c r="C48" s="188">
        <v>92</v>
      </c>
      <c r="D48" s="188">
        <v>26</v>
      </c>
      <c r="E48" s="188">
        <v>118</v>
      </c>
      <c r="F48" s="188">
        <v>19</v>
      </c>
      <c r="G48" s="188">
        <v>7</v>
      </c>
      <c r="H48" s="188">
        <v>26</v>
      </c>
    </row>
  </sheetData>
  <mergeCells count="4">
    <mergeCell ref="B3:H3"/>
    <mergeCell ref="B5:B6"/>
    <mergeCell ref="F5:G5"/>
    <mergeCell ref="C5:D5"/>
  </mergeCells>
  <printOptions horizontalCentered="1" verticalCentered="1"/>
  <pageMargins left="0.4330708661417323" right="0.15748031496062992" top="0.63" bottom="0.69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19"/>
  <dimension ref="C2:Z20"/>
  <sheetViews>
    <sheetView rightToLeft="1" zoomScale="75" zoomScaleNormal="75" workbookViewId="0" topLeftCell="A1">
      <selection activeCell="T19" sqref="T19"/>
    </sheetView>
  </sheetViews>
  <sheetFormatPr defaultColWidth="9.140625" defaultRowHeight="12.75"/>
  <cols>
    <col min="1" max="1" width="11.140625" style="0" customWidth="1"/>
    <col min="2" max="2" width="1.7109375" style="0" customWidth="1"/>
    <col min="4" max="4" width="6.28125" style="0" customWidth="1"/>
    <col min="5" max="12" width="8.7109375" style="0" customWidth="1"/>
    <col min="13" max="13" width="9.7109375" style="0" customWidth="1"/>
    <col min="14" max="20" width="8.7109375" style="0" customWidth="1"/>
    <col min="22" max="22" width="3.7109375" style="0" customWidth="1"/>
    <col min="24" max="24" width="9.00390625" style="0" customWidth="1"/>
    <col min="25" max="25" width="11.140625" style="0" customWidth="1"/>
  </cols>
  <sheetData>
    <row r="2" spans="3:26" ht="42.75" customHeight="1">
      <c r="C2" s="371" t="s">
        <v>188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9"/>
      <c r="W2" s="39"/>
      <c r="X2" s="39"/>
      <c r="Y2" s="39"/>
      <c r="Z2" s="39"/>
    </row>
    <row r="3" ht="16.5" thickBot="1">
      <c r="C3" s="172" t="s">
        <v>133</v>
      </c>
    </row>
    <row r="4" spans="3:21" ht="39.75" customHeight="1" thickBot="1" thickTop="1">
      <c r="C4" s="100"/>
      <c r="D4" s="101" t="s">
        <v>89</v>
      </c>
      <c r="E4" s="367" t="s">
        <v>134</v>
      </c>
      <c r="F4" s="367" t="s">
        <v>53</v>
      </c>
      <c r="G4" s="367" t="s">
        <v>54</v>
      </c>
      <c r="H4" s="367" t="s">
        <v>55</v>
      </c>
      <c r="I4" s="367" t="s">
        <v>91</v>
      </c>
      <c r="J4" s="367" t="s">
        <v>57</v>
      </c>
      <c r="K4" s="367" t="s">
        <v>58</v>
      </c>
      <c r="L4" s="367" t="s">
        <v>59</v>
      </c>
      <c r="M4" s="367" t="s">
        <v>60</v>
      </c>
      <c r="N4" s="367" t="s">
        <v>61</v>
      </c>
      <c r="O4" s="367" t="s">
        <v>62</v>
      </c>
      <c r="P4" s="367" t="s">
        <v>63</v>
      </c>
      <c r="Q4" s="367" t="s">
        <v>92</v>
      </c>
      <c r="R4" s="367" t="s">
        <v>65</v>
      </c>
      <c r="S4" s="367" t="s">
        <v>66</v>
      </c>
      <c r="T4" s="367" t="s">
        <v>67</v>
      </c>
      <c r="U4" s="370" t="s">
        <v>2</v>
      </c>
    </row>
    <row r="5" spans="3:21" ht="39.75" customHeight="1" thickBot="1" thickTop="1">
      <c r="C5" s="102" t="s">
        <v>178</v>
      </c>
      <c r="D5" s="103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70"/>
    </row>
    <row r="6" spans="3:21" ht="33" customHeight="1" thickBot="1" thickTop="1">
      <c r="C6" s="368" t="s">
        <v>76</v>
      </c>
      <c r="D6" s="369"/>
      <c r="E6" s="87">
        <v>2477</v>
      </c>
      <c r="F6" s="87">
        <v>296</v>
      </c>
      <c r="G6" s="87">
        <v>407</v>
      </c>
      <c r="H6" s="87">
        <v>29</v>
      </c>
      <c r="I6" s="87">
        <v>70</v>
      </c>
      <c r="J6" s="87">
        <v>37</v>
      </c>
      <c r="K6" s="87">
        <v>102</v>
      </c>
      <c r="L6" s="87">
        <v>27</v>
      </c>
      <c r="M6" s="87">
        <v>60</v>
      </c>
      <c r="N6" s="87">
        <v>83</v>
      </c>
      <c r="O6" s="87">
        <v>1349</v>
      </c>
      <c r="P6" s="87">
        <v>87</v>
      </c>
      <c r="Q6" s="87">
        <v>64</v>
      </c>
      <c r="R6" s="87">
        <v>224</v>
      </c>
      <c r="S6" s="87">
        <v>11</v>
      </c>
      <c r="T6" s="87">
        <v>549</v>
      </c>
      <c r="U6" s="104">
        <f aca="true" t="shared" si="0" ref="U6:U18">SUM(E6:T6)</f>
        <v>5872</v>
      </c>
    </row>
    <row r="7" spans="3:21" ht="33" customHeight="1" thickBot="1" thickTop="1">
      <c r="C7" s="363" t="s">
        <v>120</v>
      </c>
      <c r="D7" s="364"/>
      <c r="E7" s="87">
        <v>1750</v>
      </c>
      <c r="F7" s="87">
        <v>470</v>
      </c>
      <c r="G7" s="87">
        <v>239</v>
      </c>
      <c r="H7" s="87">
        <v>31</v>
      </c>
      <c r="I7" s="87">
        <v>48</v>
      </c>
      <c r="J7" s="87">
        <v>26</v>
      </c>
      <c r="K7" s="87">
        <v>59</v>
      </c>
      <c r="L7" s="87">
        <v>16</v>
      </c>
      <c r="M7" s="87">
        <v>47</v>
      </c>
      <c r="N7" s="87">
        <v>63</v>
      </c>
      <c r="O7" s="87">
        <v>1308</v>
      </c>
      <c r="P7" s="87">
        <v>39</v>
      </c>
      <c r="Q7" s="87">
        <v>79</v>
      </c>
      <c r="R7" s="87">
        <v>655</v>
      </c>
      <c r="S7" s="87">
        <v>21</v>
      </c>
      <c r="T7" s="87">
        <v>1606</v>
      </c>
      <c r="U7" s="104">
        <f t="shared" si="0"/>
        <v>6457</v>
      </c>
    </row>
    <row r="8" spans="3:21" ht="33" customHeight="1" thickBot="1" thickTop="1">
      <c r="C8" s="363" t="s">
        <v>121</v>
      </c>
      <c r="D8" s="364"/>
      <c r="E8" s="87">
        <v>1684</v>
      </c>
      <c r="F8" s="87">
        <v>127</v>
      </c>
      <c r="G8" s="87">
        <v>280</v>
      </c>
      <c r="H8" s="87">
        <v>21</v>
      </c>
      <c r="I8" s="87">
        <v>19</v>
      </c>
      <c r="J8" s="87">
        <v>19</v>
      </c>
      <c r="K8" s="87">
        <v>31</v>
      </c>
      <c r="L8" s="87">
        <v>12</v>
      </c>
      <c r="M8" s="87">
        <v>33</v>
      </c>
      <c r="N8" s="87">
        <v>55</v>
      </c>
      <c r="O8" s="87">
        <v>1191</v>
      </c>
      <c r="P8" s="87">
        <v>42</v>
      </c>
      <c r="Q8" s="87">
        <v>34</v>
      </c>
      <c r="R8" s="87">
        <v>842</v>
      </c>
      <c r="S8" s="87">
        <v>34</v>
      </c>
      <c r="T8" s="87">
        <v>1511</v>
      </c>
      <c r="U8" s="104">
        <f t="shared" si="0"/>
        <v>5935</v>
      </c>
    </row>
    <row r="9" spans="3:21" ht="33" customHeight="1" thickBot="1" thickTop="1">
      <c r="C9" s="363" t="s">
        <v>79</v>
      </c>
      <c r="D9" s="364"/>
      <c r="E9" s="87">
        <v>291</v>
      </c>
      <c r="F9" s="87">
        <v>136</v>
      </c>
      <c r="G9" s="87">
        <v>43</v>
      </c>
      <c r="H9" s="87">
        <v>3</v>
      </c>
      <c r="I9" s="87">
        <v>4</v>
      </c>
      <c r="J9" s="87">
        <v>1</v>
      </c>
      <c r="K9" s="87">
        <v>3</v>
      </c>
      <c r="L9" s="87">
        <v>1</v>
      </c>
      <c r="M9" s="87">
        <v>6</v>
      </c>
      <c r="N9" s="87">
        <v>9</v>
      </c>
      <c r="O9" s="87">
        <v>132</v>
      </c>
      <c r="P9" s="87">
        <v>2</v>
      </c>
      <c r="Q9" s="87">
        <v>9</v>
      </c>
      <c r="R9" s="87">
        <v>27</v>
      </c>
      <c r="S9" s="87">
        <v>7</v>
      </c>
      <c r="T9" s="87">
        <v>382</v>
      </c>
      <c r="U9" s="104">
        <f t="shared" si="0"/>
        <v>1056</v>
      </c>
    </row>
    <row r="10" spans="3:21" ht="33" customHeight="1" thickBot="1" thickTop="1">
      <c r="C10" s="363" t="s">
        <v>122</v>
      </c>
      <c r="D10" s="364"/>
      <c r="E10" s="87">
        <v>546</v>
      </c>
      <c r="F10" s="87">
        <v>127</v>
      </c>
      <c r="G10" s="87">
        <v>83</v>
      </c>
      <c r="H10" s="87">
        <v>8</v>
      </c>
      <c r="I10" s="87">
        <v>11</v>
      </c>
      <c r="J10" s="87">
        <v>5</v>
      </c>
      <c r="K10" s="87">
        <v>1</v>
      </c>
      <c r="L10" s="87">
        <v>4</v>
      </c>
      <c r="M10" s="87">
        <v>22</v>
      </c>
      <c r="N10" s="87">
        <v>19</v>
      </c>
      <c r="O10" s="87">
        <v>354</v>
      </c>
      <c r="P10" s="87">
        <v>16</v>
      </c>
      <c r="Q10" s="87">
        <v>14</v>
      </c>
      <c r="R10" s="87">
        <v>13</v>
      </c>
      <c r="S10" s="87">
        <v>4</v>
      </c>
      <c r="T10" s="87">
        <v>35</v>
      </c>
      <c r="U10" s="104">
        <f t="shared" si="0"/>
        <v>1262</v>
      </c>
    </row>
    <row r="11" spans="3:21" ht="33" customHeight="1" thickBot="1" thickTop="1">
      <c r="C11" s="363" t="s">
        <v>81</v>
      </c>
      <c r="D11" s="364"/>
      <c r="E11" s="87">
        <v>600</v>
      </c>
      <c r="F11" s="87">
        <v>171</v>
      </c>
      <c r="G11" s="87">
        <v>92</v>
      </c>
      <c r="H11" s="87">
        <v>6</v>
      </c>
      <c r="I11" s="87">
        <v>13</v>
      </c>
      <c r="J11" s="87">
        <v>8</v>
      </c>
      <c r="K11" s="87">
        <v>65</v>
      </c>
      <c r="L11" s="87">
        <v>6</v>
      </c>
      <c r="M11" s="87">
        <v>15</v>
      </c>
      <c r="N11" s="87">
        <v>20</v>
      </c>
      <c r="O11" s="87">
        <v>286</v>
      </c>
      <c r="P11" s="87">
        <v>32</v>
      </c>
      <c r="Q11" s="87">
        <v>28</v>
      </c>
      <c r="R11" s="87">
        <v>72</v>
      </c>
      <c r="S11" s="87">
        <v>8</v>
      </c>
      <c r="T11" s="87">
        <v>955</v>
      </c>
      <c r="U11" s="104">
        <f t="shared" si="0"/>
        <v>2377</v>
      </c>
    </row>
    <row r="12" spans="3:21" ht="33" customHeight="1" thickBot="1" thickTop="1">
      <c r="C12" s="363" t="s">
        <v>123</v>
      </c>
      <c r="D12" s="364"/>
      <c r="E12" s="87">
        <v>56</v>
      </c>
      <c r="F12" s="87">
        <v>102</v>
      </c>
      <c r="G12" s="87">
        <v>7</v>
      </c>
      <c r="H12" s="87">
        <v>3</v>
      </c>
      <c r="I12" s="87">
        <v>3</v>
      </c>
      <c r="J12" s="87">
        <v>0</v>
      </c>
      <c r="K12" s="87">
        <v>2</v>
      </c>
      <c r="L12" s="87">
        <v>1</v>
      </c>
      <c r="M12" s="87">
        <v>2</v>
      </c>
      <c r="N12" s="87">
        <v>2</v>
      </c>
      <c r="O12" s="87">
        <v>35</v>
      </c>
      <c r="P12" s="87">
        <v>2</v>
      </c>
      <c r="Q12" s="87">
        <v>1</v>
      </c>
      <c r="R12" s="87">
        <v>4</v>
      </c>
      <c r="S12" s="87">
        <v>3</v>
      </c>
      <c r="T12" s="87">
        <v>89</v>
      </c>
      <c r="U12" s="104">
        <f t="shared" si="0"/>
        <v>312</v>
      </c>
    </row>
    <row r="13" spans="3:21" ht="33" customHeight="1" thickBot="1" thickTop="1">
      <c r="C13" s="363" t="s">
        <v>83</v>
      </c>
      <c r="D13" s="364"/>
      <c r="E13" s="87">
        <v>112</v>
      </c>
      <c r="F13" s="87">
        <v>451</v>
      </c>
      <c r="G13" s="87">
        <v>15</v>
      </c>
      <c r="H13" s="87">
        <v>3</v>
      </c>
      <c r="I13" s="87">
        <v>3</v>
      </c>
      <c r="J13" s="87">
        <v>1</v>
      </c>
      <c r="K13" s="87">
        <v>5</v>
      </c>
      <c r="L13" s="87">
        <v>2</v>
      </c>
      <c r="M13" s="87">
        <v>3</v>
      </c>
      <c r="N13" s="87">
        <v>3</v>
      </c>
      <c r="O13" s="87">
        <v>42</v>
      </c>
      <c r="P13" s="87">
        <v>3</v>
      </c>
      <c r="Q13" s="87">
        <v>3</v>
      </c>
      <c r="R13" s="87">
        <v>19</v>
      </c>
      <c r="S13" s="87">
        <v>1</v>
      </c>
      <c r="T13" s="87">
        <v>179</v>
      </c>
      <c r="U13" s="104">
        <f t="shared" si="0"/>
        <v>845</v>
      </c>
    </row>
    <row r="14" spans="3:21" ht="33" customHeight="1" thickBot="1" thickTop="1">
      <c r="C14" s="363" t="s">
        <v>30</v>
      </c>
      <c r="D14" s="364"/>
      <c r="E14" s="87">
        <v>330</v>
      </c>
      <c r="F14" s="87">
        <v>203</v>
      </c>
      <c r="G14" s="87">
        <v>41</v>
      </c>
      <c r="H14" s="87">
        <v>4</v>
      </c>
      <c r="I14" s="87">
        <v>0</v>
      </c>
      <c r="J14" s="87">
        <v>1</v>
      </c>
      <c r="K14" s="87">
        <v>2</v>
      </c>
      <c r="L14" s="87">
        <v>4</v>
      </c>
      <c r="M14" s="87">
        <v>11</v>
      </c>
      <c r="N14" s="87">
        <v>15</v>
      </c>
      <c r="O14" s="87">
        <v>178</v>
      </c>
      <c r="P14" s="87">
        <v>12</v>
      </c>
      <c r="Q14" s="87">
        <v>5</v>
      </c>
      <c r="R14" s="87">
        <v>98</v>
      </c>
      <c r="S14" s="87">
        <v>3</v>
      </c>
      <c r="T14" s="87">
        <v>285</v>
      </c>
      <c r="U14" s="104">
        <f t="shared" si="0"/>
        <v>1192</v>
      </c>
    </row>
    <row r="15" spans="3:21" ht="33" customHeight="1" thickBot="1" thickTop="1">
      <c r="C15" s="363" t="s">
        <v>84</v>
      </c>
      <c r="D15" s="364"/>
      <c r="E15" s="87">
        <v>419</v>
      </c>
      <c r="F15" s="87">
        <v>159</v>
      </c>
      <c r="G15" s="87">
        <v>53</v>
      </c>
      <c r="H15" s="87">
        <v>6</v>
      </c>
      <c r="I15" s="87">
        <v>2</v>
      </c>
      <c r="J15" s="87">
        <v>2</v>
      </c>
      <c r="K15" s="87">
        <v>4</v>
      </c>
      <c r="L15" s="87">
        <v>2</v>
      </c>
      <c r="M15" s="87">
        <v>8</v>
      </c>
      <c r="N15" s="87">
        <v>9</v>
      </c>
      <c r="O15" s="87">
        <v>300</v>
      </c>
      <c r="P15" s="87">
        <v>13</v>
      </c>
      <c r="Q15" s="87">
        <v>8</v>
      </c>
      <c r="R15" s="87">
        <v>16</v>
      </c>
      <c r="S15" s="87">
        <v>2</v>
      </c>
      <c r="T15" s="87">
        <v>620</v>
      </c>
      <c r="U15" s="104">
        <f t="shared" si="0"/>
        <v>1623</v>
      </c>
    </row>
    <row r="16" spans="3:21" ht="33" customHeight="1" thickBot="1" thickTop="1">
      <c r="C16" s="363" t="s">
        <v>85</v>
      </c>
      <c r="D16" s="364"/>
      <c r="E16" s="87">
        <v>228</v>
      </c>
      <c r="F16" s="87">
        <v>96</v>
      </c>
      <c r="G16" s="87">
        <v>19</v>
      </c>
      <c r="H16" s="87">
        <v>3</v>
      </c>
      <c r="I16" s="87">
        <v>10</v>
      </c>
      <c r="J16" s="87">
        <v>0</v>
      </c>
      <c r="K16" s="87">
        <v>5</v>
      </c>
      <c r="L16" s="87">
        <v>4</v>
      </c>
      <c r="M16" s="87">
        <v>7</v>
      </c>
      <c r="N16" s="87">
        <v>0</v>
      </c>
      <c r="O16" s="87">
        <v>119</v>
      </c>
      <c r="P16" s="87">
        <v>2</v>
      </c>
      <c r="Q16" s="87">
        <v>2</v>
      </c>
      <c r="R16" s="87">
        <v>26</v>
      </c>
      <c r="S16" s="87">
        <v>2</v>
      </c>
      <c r="T16" s="87">
        <v>255</v>
      </c>
      <c r="U16" s="104">
        <f t="shared" si="0"/>
        <v>778</v>
      </c>
    </row>
    <row r="17" spans="3:21" ht="33" customHeight="1" thickBot="1" thickTop="1">
      <c r="C17" s="363" t="s">
        <v>86</v>
      </c>
      <c r="D17" s="364"/>
      <c r="E17" s="87">
        <v>347</v>
      </c>
      <c r="F17" s="87">
        <v>172</v>
      </c>
      <c r="G17" s="87">
        <v>16</v>
      </c>
      <c r="H17" s="87">
        <v>4</v>
      </c>
      <c r="I17" s="87">
        <v>6</v>
      </c>
      <c r="J17" s="87">
        <v>1</v>
      </c>
      <c r="K17" s="87">
        <v>3</v>
      </c>
      <c r="L17" s="87">
        <v>2</v>
      </c>
      <c r="M17" s="87">
        <v>10</v>
      </c>
      <c r="N17" s="87">
        <v>5</v>
      </c>
      <c r="O17" s="87">
        <v>183</v>
      </c>
      <c r="P17" s="87">
        <v>6</v>
      </c>
      <c r="Q17" s="87">
        <v>7</v>
      </c>
      <c r="R17" s="87">
        <v>37</v>
      </c>
      <c r="S17" s="87">
        <v>4</v>
      </c>
      <c r="T17" s="87">
        <v>606</v>
      </c>
      <c r="U17" s="104">
        <f t="shared" si="0"/>
        <v>1409</v>
      </c>
    </row>
    <row r="18" spans="3:21" ht="33" customHeight="1" thickBot="1" thickTop="1">
      <c r="C18" s="365" t="s">
        <v>124</v>
      </c>
      <c r="D18" s="366"/>
      <c r="E18" s="87">
        <v>100</v>
      </c>
      <c r="F18" s="87">
        <v>27</v>
      </c>
      <c r="G18" s="87">
        <v>17</v>
      </c>
      <c r="H18" s="87">
        <v>0</v>
      </c>
      <c r="I18" s="87">
        <v>2</v>
      </c>
      <c r="J18" s="87">
        <v>0</v>
      </c>
      <c r="K18" s="87">
        <v>3</v>
      </c>
      <c r="L18" s="87">
        <v>0</v>
      </c>
      <c r="M18" s="87">
        <v>3</v>
      </c>
      <c r="N18" s="87">
        <v>1</v>
      </c>
      <c r="O18" s="87">
        <v>74</v>
      </c>
      <c r="P18" s="87">
        <v>2</v>
      </c>
      <c r="Q18" s="87">
        <v>2</v>
      </c>
      <c r="R18" s="87">
        <v>13</v>
      </c>
      <c r="S18" s="87">
        <v>3</v>
      </c>
      <c r="T18" s="87">
        <v>106</v>
      </c>
      <c r="U18" s="104">
        <f t="shared" si="0"/>
        <v>353</v>
      </c>
    </row>
    <row r="19" spans="3:21" ht="33" customHeight="1" thickBot="1" thickTop="1">
      <c r="C19" s="360" t="s">
        <v>2</v>
      </c>
      <c r="D19" s="361"/>
      <c r="E19" s="104">
        <f aca="true" t="shared" si="1" ref="E19:U19">SUM(E6:E18)</f>
        <v>8940</v>
      </c>
      <c r="F19" s="104">
        <f t="shared" si="1"/>
        <v>2537</v>
      </c>
      <c r="G19" s="104">
        <f t="shared" si="1"/>
        <v>1312</v>
      </c>
      <c r="H19" s="104">
        <f t="shared" si="1"/>
        <v>121</v>
      </c>
      <c r="I19" s="104">
        <f t="shared" si="1"/>
        <v>191</v>
      </c>
      <c r="J19" s="104">
        <f t="shared" si="1"/>
        <v>101</v>
      </c>
      <c r="K19" s="104">
        <f t="shared" si="1"/>
        <v>285</v>
      </c>
      <c r="L19" s="104">
        <f t="shared" si="1"/>
        <v>81</v>
      </c>
      <c r="M19" s="104">
        <f t="shared" si="1"/>
        <v>227</v>
      </c>
      <c r="N19" s="104">
        <f t="shared" si="1"/>
        <v>284</v>
      </c>
      <c r="O19" s="104">
        <f t="shared" si="1"/>
        <v>5551</v>
      </c>
      <c r="P19" s="104">
        <f t="shared" si="1"/>
        <v>258</v>
      </c>
      <c r="Q19" s="104">
        <f t="shared" si="1"/>
        <v>256</v>
      </c>
      <c r="R19" s="104">
        <f t="shared" si="1"/>
        <v>2046</v>
      </c>
      <c r="S19" s="104">
        <f t="shared" si="1"/>
        <v>103</v>
      </c>
      <c r="T19" s="104">
        <f t="shared" si="1"/>
        <v>7178</v>
      </c>
      <c r="U19" s="104">
        <f t="shared" si="1"/>
        <v>29471</v>
      </c>
    </row>
    <row r="20" spans="3:4" ht="82.5" customHeight="1" thickTop="1">
      <c r="C20" s="362"/>
      <c r="D20" s="362"/>
    </row>
    <row r="21" ht="72.75" customHeight="1"/>
  </sheetData>
  <mergeCells count="33">
    <mergeCell ref="U4:U5"/>
    <mergeCell ref="C2:U2"/>
    <mergeCell ref="T4:T5"/>
    <mergeCell ref="S4:S5"/>
    <mergeCell ref="M4:M5"/>
    <mergeCell ref="L4:L5"/>
    <mergeCell ref="C7:D7"/>
    <mergeCell ref="G4:G5"/>
    <mergeCell ref="F4:F5"/>
    <mergeCell ref="K4:K5"/>
    <mergeCell ref="J4:J5"/>
    <mergeCell ref="C8:D8"/>
    <mergeCell ref="R4:R5"/>
    <mergeCell ref="Q4:Q5"/>
    <mergeCell ref="P4:P5"/>
    <mergeCell ref="O4:O5"/>
    <mergeCell ref="N4:N5"/>
    <mergeCell ref="H4:H5"/>
    <mergeCell ref="E4:E5"/>
    <mergeCell ref="I4:I5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17:D17"/>
    <mergeCell ref="C18:D18"/>
  </mergeCells>
  <printOptions horizontalCentered="1" verticalCentered="1"/>
  <pageMargins left="0.2755905511811024" right="0.2362204724409449" top="0.52" bottom="0.3937007874015748" header="0.79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49"/>
  <dimension ref="B2:AA20"/>
  <sheetViews>
    <sheetView rightToLeft="1" workbookViewId="0" topLeftCell="C1">
      <selection activeCell="B2" sqref="B2:Q2"/>
    </sheetView>
  </sheetViews>
  <sheetFormatPr defaultColWidth="9.140625" defaultRowHeight="12.75"/>
  <cols>
    <col min="1" max="1" width="9.7109375" style="0" customWidth="1"/>
    <col min="2" max="2" width="9.57421875" style="0" customWidth="1"/>
    <col min="4" max="16" width="8.7109375" style="0" customWidth="1"/>
    <col min="17" max="17" width="11.57421875" style="0" customWidth="1"/>
    <col min="18" max="18" width="7.421875" style="0" customWidth="1"/>
    <col min="19" max="20" width="5.7109375" style="0" customWidth="1"/>
    <col min="21" max="21" width="16.57421875" style="0" customWidth="1"/>
    <col min="22" max="22" width="9.00390625" style="0" customWidth="1"/>
  </cols>
  <sheetData>
    <row r="2" spans="2:27" ht="55.5" customHeight="1">
      <c r="B2" s="372" t="s">
        <v>189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ht="24.75" customHeight="1" thickBot="1">
      <c r="B3" s="172" t="s">
        <v>135</v>
      </c>
    </row>
    <row r="4" spans="2:17" ht="36" customHeight="1" thickBot="1" thickTop="1">
      <c r="B4" s="96"/>
      <c r="C4" s="97" t="s">
        <v>35</v>
      </c>
      <c r="D4" s="374" t="s">
        <v>162</v>
      </c>
      <c r="E4" s="376" t="s">
        <v>37</v>
      </c>
      <c r="F4" s="376" t="s">
        <v>38</v>
      </c>
      <c r="G4" s="376" t="s">
        <v>39</v>
      </c>
      <c r="H4" s="376" t="s">
        <v>40</v>
      </c>
      <c r="I4" s="376" t="s">
        <v>41</v>
      </c>
      <c r="J4" s="376" t="s">
        <v>42</v>
      </c>
      <c r="K4" s="376" t="s">
        <v>43</v>
      </c>
      <c r="L4" s="376" t="s">
        <v>161</v>
      </c>
      <c r="M4" s="376" t="s">
        <v>136</v>
      </c>
      <c r="N4" s="376" t="s">
        <v>46</v>
      </c>
      <c r="O4" s="378" t="s">
        <v>47</v>
      </c>
      <c r="P4" s="378" t="s">
        <v>181</v>
      </c>
      <c r="Q4" s="370" t="s">
        <v>2</v>
      </c>
    </row>
    <row r="5" spans="2:17" ht="36" customHeight="1" thickBot="1" thickTop="1">
      <c r="B5" s="98" t="s">
        <v>178</v>
      </c>
      <c r="C5" s="99"/>
      <c r="D5" s="375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9"/>
      <c r="P5" s="379"/>
      <c r="Q5" s="373"/>
    </row>
    <row r="6" spans="2:17" ht="24.75" thickBot="1" thickTop="1">
      <c r="B6" s="384" t="s">
        <v>76</v>
      </c>
      <c r="C6" s="385"/>
      <c r="D6" s="235">
        <v>2958</v>
      </c>
      <c r="E6" s="236">
        <v>1123</v>
      </c>
      <c r="F6" s="236">
        <v>495</v>
      </c>
      <c r="G6" s="236">
        <v>309</v>
      </c>
      <c r="H6" s="236">
        <v>650</v>
      </c>
      <c r="I6" s="236">
        <v>46</v>
      </c>
      <c r="J6" s="236">
        <v>6</v>
      </c>
      <c r="K6" s="236">
        <v>6</v>
      </c>
      <c r="L6" s="236">
        <v>8</v>
      </c>
      <c r="M6" s="236">
        <v>5</v>
      </c>
      <c r="N6" s="236">
        <v>116</v>
      </c>
      <c r="O6" s="236">
        <v>148</v>
      </c>
      <c r="P6" s="233">
        <v>2</v>
      </c>
      <c r="Q6" s="159">
        <f aca="true" t="shared" si="0" ref="Q6:Q19">SUM(D6:P6)</f>
        <v>5872</v>
      </c>
    </row>
    <row r="7" spans="2:17" ht="24.75" thickBot="1" thickTop="1">
      <c r="B7" s="380" t="s">
        <v>120</v>
      </c>
      <c r="C7" s="381"/>
      <c r="D7" s="237">
        <v>1954</v>
      </c>
      <c r="E7" s="238">
        <v>1307</v>
      </c>
      <c r="F7" s="238">
        <v>940</v>
      </c>
      <c r="G7" s="238">
        <v>324</v>
      </c>
      <c r="H7" s="238">
        <v>972</v>
      </c>
      <c r="I7" s="238">
        <v>49</v>
      </c>
      <c r="J7" s="238">
        <v>12</v>
      </c>
      <c r="K7" s="238">
        <v>7</v>
      </c>
      <c r="L7" s="238">
        <v>11</v>
      </c>
      <c r="M7" s="238">
        <v>16</v>
      </c>
      <c r="N7" s="238">
        <v>127</v>
      </c>
      <c r="O7" s="238">
        <v>613</v>
      </c>
      <c r="P7" s="234">
        <v>125</v>
      </c>
      <c r="Q7" s="115">
        <f t="shared" si="0"/>
        <v>6457</v>
      </c>
    </row>
    <row r="8" spans="2:17" ht="24.75" thickBot="1" thickTop="1">
      <c r="B8" s="380" t="s">
        <v>121</v>
      </c>
      <c r="C8" s="381"/>
      <c r="D8" s="237">
        <v>2337</v>
      </c>
      <c r="E8" s="238">
        <v>1831</v>
      </c>
      <c r="F8" s="238">
        <v>279</v>
      </c>
      <c r="G8" s="238">
        <v>309</v>
      </c>
      <c r="H8" s="238">
        <v>824</v>
      </c>
      <c r="I8" s="238">
        <v>89</v>
      </c>
      <c r="J8" s="238">
        <v>10</v>
      </c>
      <c r="K8" s="238">
        <v>13</v>
      </c>
      <c r="L8" s="238">
        <v>5</v>
      </c>
      <c r="M8" s="238">
        <v>7</v>
      </c>
      <c r="N8" s="238">
        <v>64</v>
      </c>
      <c r="O8" s="238">
        <v>161</v>
      </c>
      <c r="P8" s="234">
        <v>6</v>
      </c>
      <c r="Q8" s="115">
        <f t="shared" si="0"/>
        <v>5935</v>
      </c>
    </row>
    <row r="9" spans="2:17" ht="24.75" thickBot="1" thickTop="1">
      <c r="B9" s="380" t="s">
        <v>79</v>
      </c>
      <c r="C9" s="381"/>
      <c r="D9" s="237">
        <v>259</v>
      </c>
      <c r="E9" s="238">
        <v>358</v>
      </c>
      <c r="F9" s="238">
        <v>76</v>
      </c>
      <c r="G9" s="238">
        <v>43</v>
      </c>
      <c r="H9" s="238">
        <v>81</v>
      </c>
      <c r="I9" s="238">
        <v>18</v>
      </c>
      <c r="J9" s="238">
        <v>5</v>
      </c>
      <c r="K9" s="238">
        <v>2</v>
      </c>
      <c r="L9" s="238">
        <v>2</v>
      </c>
      <c r="M9" s="238">
        <v>1</v>
      </c>
      <c r="N9" s="238">
        <v>23</v>
      </c>
      <c r="O9" s="238">
        <v>184</v>
      </c>
      <c r="P9" s="234">
        <v>4</v>
      </c>
      <c r="Q9" s="115">
        <f t="shared" si="0"/>
        <v>1056</v>
      </c>
    </row>
    <row r="10" spans="2:17" ht="24.75" thickBot="1" thickTop="1">
      <c r="B10" s="380" t="s">
        <v>122</v>
      </c>
      <c r="C10" s="381"/>
      <c r="D10" s="237">
        <v>545</v>
      </c>
      <c r="E10" s="238">
        <v>248</v>
      </c>
      <c r="F10" s="238">
        <v>110</v>
      </c>
      <c r="G10" s="238">
        <v>83</v>
      </c>
      <c r="H10" s="238">
        <v>87</v>
      </c>
      <c r="I10" s="238">
        <v>18</v>
      </c>
      <c r="J10" s="238">
        <v>2</v>
      </c>
      <c r="K10" s="238">
        <v>7</v>
      </c>
      <c r="L10" s="238">
        <v>2</v>
      </c>
      <c r="M10" s="238">
        <v>0</v>
      </c>
      <c r="N10" s="238">
        <v>124</v>
      </c>
      <c r="O10" s="238">
        <v>36</v>
      </c>
      <c r="P10" s="234">
        <v>0</v>
      </c>
      <c r="Q10" s="115">
        <f t="shared" si="0"/>
        <v>1262</v>
      </c>
    </row>
    <row r="11" spans="2:17" ht="24.75" thickBot="1" thickTop="1">
      <c r="B11" s="380" t="s">
        <v>81</v>
      </c>
      <c r="C11" s="381"/>
      <c r="D11" s="237">
        <v>602</v>
      </c>
      <c r="E11" s="238">
        <v>629</v>
      </c>
      <c r="F11" s="238">
        <v>505</v>
      </c>
      <c r="G11" s="238">
        <v>121</v>
      </c>
      <c r="H11" s="238">
        <v>205</v>
      </c>
      <c r="I11" s="238">
        <v>9</v>
      </c>
      <c r="J11" s="238">
        <v>0</v>
      </c>
      <c r="K11" s="238">
        <v>6</v>
      </c>
      <c r="L11" s="238">
        <v>3</v>
      </c>
      <c r="M11" s="238">
        <v>2</v>
      </c>
      <c r="N11" s="238">
        <v>51</v>
      </c>
      <c r="O11" s="238">
        <v>241</v>
      </c>
      <c r="P11" s="234">
        <v>3</v>
      </c>
      <c r="Q11" s="115">
        <f t="shared" si="0"/>
        <v>2377</v>
      </c>
    </row>
    <row r="12" spans="2:17" ht="24.75" thickBot="1" thickTop="1">
      <c r="B12" s="380" t="s">
        <v>123</v>
      </c>
      <c r="C12" s="381"/>
      <c r="D12" s="237">
        <v>64</v>
      </c>
      <c r="E12" s="238">
        <v>102</v>
      </c>
      <c r="F12" s="238">
        <v>55</v>
      </c>
      <c r="G12" s="238">
        <v>6</v>
      </c>
      <c r="H12" s="238">
        <v>5</v>
      </c>
      <c r="I12" s="238">
        <v>8</v>
      </c>
      <c r="J12" s="238">
        <v>2</v>
      </c>
      <c r="K12" s="238">
        <v>2</v>
      </c>
      <c r="L12" s="238">
        <v>0</v>
      </c>
      <c r="M12" s="238">
        <v>0</v>
      </c>
      <c r="N12" s="238">
        <v>10</v>
      </c>
      <c r="O12" s="238">
        <v>58</v>
      </c>
      <c r="P12" s="234">
        <v>0</v>
      </c>
      <c r="Q12" s="115">
        <f t="shared" si="0"/>
        <v>312</v>
      </c>
    </row>
    <row r="13" spans="2:17" ht="24.75" thickBot="1" thickTop="1">
      <c r="B13" s="380" t="s">
        <v>83</v>
      </c>
      <c r="C13" s="381"/>
      <c r="D13" s="237">
        <v>130</v>
      </c>
      <c r="E13" s="238">
        <v>226</v>
      </c>
      <c r="F13" s="238">
        <v>275</v>
      </c>
      <c r="G13" s="238">
        <v>19</v>
      </c>
      <c r="H13" s="238">
        <v>2</v>
      </c>
      <c r="I13" s="238">
        <v>10</v>
      </c>
      <c r="J13" s="238">
        <v>2</v>
      </c>
      <c r="K13" s="238">
        <v>1</v>
      </c>
      <c r="L13" s="238">
        <v>0</v>
      </c>
      <c r="M13" s="238">
        <v>2</v>
      </c>
      <c r="N13" s="238">
        <v>15</v>
      </c>
      <c r="O13" s="238">
        <v>162</v>
      </c>
      <c r="P13" s="234">
        <v>1</v>
      </c>
      <c r="Q13" s="115">
        <f t="shared" si="0"/>
        <v>845</v>
      </c>
    </row>
    <row r="14" spans="2:17" ht="24.75" thickBot="1" thickTop="1">
      <c r="B14" s="380" t="s">
        <v>30</v>
      </c>
      <c r="C14" s="381"/>
      <c r="D14" s="237">
        <v>455</v>
      </c>
      <c r="E14" s="238">
        <v>486</v>
      </c>
      <c r="F14" s="238">
        <v>34</v>
      </c>
      <c r="G14" s="238">
        <v>33</v>
      </c>
      <c r="H14" s="238">
        <v>58</v>
      </c>
      <c r="I14" s="238">
        <v>13</v>
      </c>
      <c r="J14" s="238">
        <v>11</v>
      </c>
      <c r="K14" s="238">
        <v>22</v>
      </c>
      <c r="L14" s="238">
        <v>5</v>
      </c>
      <c r="M14" s="238">
        <v>2</v>
      </c>
      <c r="N14" s="238">
        <v>50</v>
      </c>
      <c r="O14" s="238">
        <v>23</v>
      </c>
      <c r="P14" s="234">
        <v>0</v>
      </c>
      <c r="Q14" s="115">
        <f t="shared" si="0"/>
        <v>1192</v>
      </c>
    </row>
    <row r="15" spans="2:17" ht="24.75" thickBot="1" thickTop="1">
      <c r="B15" s="380" t="s">
        <v>84</v>
      </c>
      <c r="C15" s="381"/>
      <c r="D15" s="237">
        <v>354</v>
      </c>
      <c r="E15" s="238">
        <v>797</v>
      </c>
      <c r="F15" s="238">
        <v>172</v>
      </c>
      <c r="G15" s="238">
        <v>39</v>
      </c>
      <c r="H15" s="238">
        <v>38</v>
      </c>
      <c r="I15" s="238">
        <v>22</v>
      </c>
      <c r="J15" s="238">
        <v>1</v>
      </c>
      <c r="K15" s="238">
        <v>1</v>
      </c>
      <c r="L15" s="238">
        <v>2</v>
      </c>
      <c r="M15" s="238">
        <v>1</v>
      </c>
      <c r="N15" s="238">
        <v>150</v>
      </c>
      <c r="O15" s="238">
        <v>45</v>
      </c>
      <c r="P15" s="234">
        <v>1</v>
      </c>
      <c r="Q15" s="115">
        <f t="shared" si="0"/>
        <v>1623</v>
      </c>
    </row>
    <row r="16" spans="2:17" ht="24.75" thickBot="1" thickTop="1">
      <c r="B16" s="380" t="s">
        <v>85</v>
      </c>
      <c r="C16" s="381"/>
      <c r="D16" s="237">
        <v>250</v>
      </c>
      <c r="E16" s="238">
        <v>374</v>
      </c>
      <c r="F16" s="238">
        <v>19</v>
      </c>
      <c r="G16" s="238">
        <v>19</v>
      </c>
      <c r="H16" s="238">
        <v>15</v>
      </c>
      <c r="I16" s="238">
        <v>12</v>
      </c>
      <c r="J16" s="238">
        <v>26</v>
      </c>
      <c r="K16" s="238">
        <v>3</v>
      </c>
      <c r="L16" s="238">
        <v>11</v>
      </c>
      <c r="M16" s="238">
        <v>2</v>
      </c>
      <c r="N16" s="238">
        <v>37</v>
      </c>
      <c r="O16" s="238">
        <v>10</v>
      </c>
      <c r="P16" s="234">
        <v>0</v>
      </c>
      <c r="Q16" s="115">
        <f t="shared" si="0"/>
        <v>778</v>
      </c>
    </row>
    <row r="17" spans="2:17" ht="24.75" thickBot="1" thickTop="1">
      <c r="B17" s="380" t="s">
        <v>86</v>
      </c>
      <c r="C17" s="381"/>
      <c r="D17" s="237">
        <v>262</v>
      </c>
      <c r="E17" s="238">
        <v>630</v>
      </c>
      <c r="F17" s="238">
        <v>54</v>
      </c>
      <c r="G17" s="238">
        <v>35</v>
      </c>
      <c r="H17" s="238">
        <v>67</v>
      </c>
      <c r="I17" s="238">
        <v>12</v>
      </c>
      <c r="J17" s="238">
        <v>1</v>
      </c>
      <c r="K17" s="238">
        <v>0</v>
      </c>
      <c r="L17" s="238">
        <v>0</v>
      </c>
      <c r="M17" s="238">
        <v>0</v>
      </c>
      <c r="N17" s="238">
        <v>44</v>
      </c>
      <c r="O17" s="238">
        <v>303</v>
      </c>
      <c r="P17" s="234">
        <v>1</v>
      </c>
      <c r="Q17" s="115">
        <f t="shared" si="0"/>
        <v>1409</v>
      </c>
    </row>
    <row r="18" spans="2:17" ht="24.75" thickBot="1" thickTop="1">
      <c r="B18" s="382" t="s">
        <v>124</v>
      </c>
      <c r="C18" s="383"/>
      <c r="D18" s="239">
        <v>79</v>
      </c>
      <c r="E18" s="240">
        <v>145</v>
      </c>
      <c r="F18" s="240">
        <v>29</v>
      </c>
      <c r="G18" s="240">
        <v>21</v>
      </c>
      <c r="H18" s="240">
        <v>49</v>
      </c>
      <c r="I18" s="240">
        <v>3</v>
      </c>
      <c r="J18" s="240">
        <v>2</v>
      </c>
      <c r="K18" s="240">
        <v>1</v>
      </c>
      <c r="L18" s="240">
        <v>0</v>
      </c>
      <c r="M18" s="240">
        <v>0</v>
      </c>
      <c r="N18" s="240">
        <v>17</v>
      </c>
      <c r="O18" s="238">
        <v>7</v>
      </c>
      <c r="P18" s="234">
        <v>0</v>
      </c>
      <c r="Q18" s="115">
        <f t="shared" si="0"/>
        <v>353</v>
      </c>
    </row>
    <row r="19" spans="2:17" ht="24.75" thickBot="1" thickTop="1">
      <c r="B19" s="370" t="s">
        <v>2</v>
      </c>
      <c r="C19" s="370"/>
      <c r="D19" s="115">
        <f aca="true" t="shared" si="1" ref="D19:J19">SUM(D6:D18)</f>
        <v>10249</v>
      </c>
      <c r="E19" s="115">
        <f t="shared" si="1"/>
        <v>8256</v>
      </c>
      <c r="F19" s="115">
        <f>SUM(F6:F18)</f>
        <v>3043</v>
      </c>
      <c r="G19" s="115">
        <f t="shared" si="1"/>
        <v>1361</v>
      </c>
      <c r="H19" s="115">
        <f t="shared" si="1"/>
        <v>3053</v>
      </c>
      <c r="I19" s="115">
        <f t="shared" si="1"/>
        <v>309</v>
      </c>
      <c r="J19" s="115">
        <f t="shared" si="1"/>
        <v>80</v>
      </c>
      <c r="K19" s="115">
        <f aca="true" t="shared" si="2" ref="K19:P19">SUM(K6:K18)</f>
        <v>71</v>
      </c>
      <c r="L19" s="115">
        <f t="shared" si="2"/>
        <v>49</v>
      </c>
      <c r="M19" s="115">
        <f t="shared" si="2"/>
        <v>38</v>
      </c>
      <c r="N19" s="115">
        <f t="shared" si="2"/>
        <v>828</v>
      </c>
      <c r="O19" s="115">
        <f t="shared" si="2"/>
        <v>1991</v>
      </c>
      <c r="P19" s="115">
        <f t="shared" si="2"/>
        <v>143</v>
      </c>
      <c r="Q19" s="160">
        <f t="shared" si="0"/>
        <v>29471</v>
      </c>
    </row>
    <row r="20" spans="2:3" ht="13.5" thickTop="1">
      <c r="B20" s="362"/>
      <c r="C20" s="362"/>
    </row>
  </sheetData>
  <mergeCells count="30">
    <mergeCell ref="B6:C6"/>
    <mergeCell ref="B7:C7"/>
    <mergeCell ref="B8:C8"/>
    <mergeCell ref="P4:P5"/>
    <mergeCell ref="N4:N5"/>
    <mergeCell ref="M4:M5"/>
    <mergeCell ref="L4:L5"/>
    <mergeCell ref="K4:K5"/>
    <mergeCell ref="J4:J5"/>
    <mergeCell ref="I4:I5"/>
    <mergeCell ref="B9:C9"/>
    <mergeCell ref="B10:C10"/>
    <mergeCell ref="B11:C11"/>
    <mergeCell ref="B12:C12"/>
    <mergeCell ref="B13:C13"/>
    <mergeCell ref="B14:C14"/>
    <mergeCell ref="B15:C15"/>
    <mergeCell ref="B16:C16"/>
    <mergeCell ref="B19:C19"/>
    <mergeCell ref="B20:C20"/>
    <mergeCell ref="B17:C17"/>
    <mergeCell ref="B18:C18"/>
    <mergeCell ref="B2:Q2"/>
    <mergeCell ref="Q4:Q5"/>
    <mergeCell ref="D4:D5"/>
    <mergeCell ref="H4:H5"/>
    <mergeCell ref="G4:G5"/>
    <mergeCell ref="F4:F5"/>
    <mergeCell ref="E4:E5"/>
    <mergeCell ref="O4:O5"/>
  </mergeCells>
  <printOptions horizontalCentered="1" verticalCentered="1"/>
  <pageMargins left="0.15748031496062992" right="0.15748031496062992" top="0.2755905511811024" bottom="0.4724409448818898" header="0.9055118110236221" footer="0.9055118110236221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262"/>
  <dimension ref="B1:AE21"/>
  <sheetViews>
    <sheetView rightToLeft="1" zoomScale="75" zoomScaleNormal="75" workbookViewId="0" topLeftCell="D1">
      <selection activeCell="U12" sqref="U12"/>
    </sheetView>
  </sheetViews>
  <sheetFormatPr defaultColWidth="9.140625" defaultRowHeight="12.75"/>
  <cols>
    <col min="3" max="3" width="10.7109375" style="0" customWidth="1"/>
    <col min="4" max="4" width="9.421875" style="0" customWidth="1"/>
    <col min="5" max="5" width="8.7109375" style="0" customWidth="1"/>
    <col min="6" max="13" width="10.7109375" style="0" customWidth="1"/>
    <col min="14" max="15" width="10.00390625" style="0" customWidth="1"/>
    <col min="16" max="16" width="10.7109375" style="0" customWidth="1"/>
    <col min="17" max="17" width="5.7109375" style="0" customWidth="1"/>
    <col min="18" max="18" width="4.8515625" style="0" customWidth="1"/>
    <col min="19" max="19" width="6.140625" style="0" customWidth="1"/>
    <col min="20" max="20" width="5.28125" style="0" customWidth="1"/>
    <col min="21" max="21" width="13.28125" style="0" customWidth="1"/>
    <col min="22" max="22" width="10.140625" style="0" customWidth="1"/>
    <col min="23" max="30" width="4.00390625" style="0" customWidth="1"/>
    <col min="31" max="31" width="7.421875" style="0" customWidth="1"/>
  </cols>
  <sheetData>
    <row r="1" spans="2:31" ht="26.25">
      <c r="B1" s="371" t="s">
        <v>190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9"/>
      <c r="X1" s="39"/>
      <c r="Y1" s="39"/>
      <c r="Z1" s="39"/>
      <c r="AA1" s="39"/>
      <c r="AB1" s="39"/>
      <c r="AC1" s="39"/>
      <c r="AD1" s="39"/>
      <c r="AE1" s="39"/>
    </row>
    <row r="2" ht="16.5" thickBot="1">
      <c r="B2" s="174" t="s">
        <v>33</v>
      </c>
    </row>
    <row r="3" spans="2:22" ht="39.75" customHeight="1" thickBot="1" thickTop="1">
      <c r="B3" s="394" t="s">
        <v>34</v>
      </c>
      <c r="C3" s="400" t="s">
        <v>35</v>
      </c>
      <c r="D3" s="409" t="s">
        <v>36</v>
      </c>
      <c r="E3" s="396" t="s">
        <v>37</v>
      </c>
      <c r="F3" s="396" t="s">
        <v>38</v>
      </c>
      <c r="G3" s="396" t="s">
        <v>39</v>
      </c>
      <c r="H3" s="396" t="s">
        <v>40</v>
      </c>
      <c r="I3" s="396" t="s">
        <v>41</v>
      </c>
      <c r="J3" s="396" t="s">
        <v>42</v>
      </c>
      <c r="K3" s="396" t="s">
        <v>43</v>
      </c>
      <c r="L3" s="396" t="s">
        <v>44</v>
      </c>
      <c r="M3" s="407" t="s">
        <v>45</v>
      </c>
      <c r="N3" s="411" t="s">
        <v>46</v>
      </c>
      <c r="O3" s="396" t="s">
        <v>47</v>
      </c>
      <c r="P3" s="396" t="s">
        <v>182</v>
      </c>
      <c r="Q3" s="406" t="s">
        <v>175</v>
      </c>
      <c r="R3" s="404"/>
      <c r="S3" s="404" t="s">
        <v>48</v>
      </c>
      <c r="T3" s="405"/>
      <c r="U3" s="402" t="s">
        <v>49</v>
      </c>
      <c r="V3" s="398" t="s">
        <v>2</v>
      </c>
    </row>
    <row r="4" spans="2:22" ht="39.75" customHeight="1" thickBot="1">
      <c r="B4" s="395"/>
      <c r="C4" s="401"/>
      <c r="D4" s="410"/>
      <c r="E4" s="397"/>
      <c r="F4" s="397"/>
      <c r="G4" s="397"/>
      <c r="H4" s="397"/>
      <c r="I4" s="397"/>
      <c r="J4" s="397"/>
      <c r="K4" s="397"/>
      <c r="L4" s="397"/>
      <c r="M4" s="408"/>
      <c r="N4" s="412"/>
      <c r="O4" s="397"/>
      <c r="P4" s="397"/>
      <c r="Q4" s="140" t="s">
        <v>50</v>
      </c>
      <c r="R4" s="105" t="s">
        <v>51</v>
      </c>
      <c r="S4" s="105" t="s">
        <v>50</v>
      </c>
      <c r="T4" s="141" t="s">
        <v>51</v>
      </c>
      <c r="U4" s="403"/>
      <c r="V4" s="399"/>
    </row>
    <row r="5" spans="2:22" ht="39.75" customHeight="1" thickTop="1">
      <c r="B5" s="413" t="s">
        <v>52</v>
      </c>
      <c r="C5" s="414"/>
      <c r="D5" s="85">
        <v>4840</v>
      </c>
      <c r="E5" s="85">
        <v>1970</v>
      </c>
      <c r="F5" s="85">
        <v>746</v>
      </c>
      <c r="G5" s="85">
        <v>953</v>
      </c>
      <c r="H5" s="85">
        <v>13</v>
      </c>
      <c r="I5" s="85">
        <v>44</v>
      </c>
      <c r="J5" s="85">
        <v>26</v>
      </c>
      <c r="K5" s="85">
        <v>9</v>
      </c>
      <c r="L5" s="85">
        <v>26</v>
      </c>
      <c r="M5" s="85">
        <v>5</v>
      </c>
      <c r="N5" s="85">
        <v>215</v>
      </c>
      <c r="O5" s="85">
        <v>69</v>
      </c>
      <c r="P5" s="85">
        <v>24</v>
      </c>
      <c r="Q5" s="142">
        <v>348</v>
      </c>
      <c r="R5" s="85">
        <v>212</v>
      </c>
      <c r="S5" s="85">
        <v>27</v>
      </c>
      <c r="T5" s="143">
        <v>14</v>
      </c>
      <c r="U5" s="241">
        <v>20917197</v>
      </c>
      <c r="V5" s="208">
        <f>D5+E5+F5+G5+H5+I5+J5+K5+L5+M5+N5+O5+P5</f>
        <v>8940</v>
      </c>
    </row>
    <row r="6" spans="2:22" ht="39.75" customHeight="1">
      <c r="B6" s="386" t="s">
        <v>53</v>
      </c>
      <c r="C6" s="387"/>
      <c r="D6" s="85">
        <v>114</v>
      </c>
      <c r="E6" s="85">
        <v>1244</v>
      </c>
      <c r="F6" s="85">
        <v>549</v>
      </c>
      <c r="G6" s="85">
        <v>10</v>
      </c>
      <c r="H6" s="85">
        <v>2</v>
      </c>
      <c r="I6" s="85">
        <v>3</v>
      </c>
      <c r="J6" s="85">
        <v>11</v>
      </c>
      <c r="K6" s="85">
        <v>38</v>
      </c>
      <c r="L6" s="85">
        <v>1</v>
      </c>
      <c r="M6" s="173">
        <v>2</v>
      </c>
      <c r="N6" s="173">
        <v>74</v>
      </c>
      <c r="O6" s="85">
        <v>487</v>
      </c>
      <c r="P6" s="85">
        <v>2</v>
      </c>
      <c r="Q6" s="142">
        <v>16</v>
      </c>
      <c r="R6" s="85">
        <v>0</v>
      </c>
      <c r="S6" s="85">
        <v>1</v>
      </c>
      <c r="T6" s="143">
        <v>0</v>
      </c>
      <c r="U6" s="241">
        <v>4774476</v>
      </c>
      <c r="V6" s="208">
        <f aca="true" t="shared" si="0" ref="V6:V21">D6+E6+F6+G6+H6+I6+J6+K6+L6+M6+N6+O6+P6</f>
        <v>2537</v>
      </c>
    </row>
    <row r="7" spans="2:22" ht="39.75" customHeight="1">
      <c r="B7" s="386" t="s">
        <v>54</v>
      </c>
      <c r="C7" s="387"/>
      <c r="D7" s="85">
        <v>718</v>
      </c>
      <c r="E7" s="85">
        <v>51</v>
      </c>
      <c r="F7" s="85">
        <v>160</v>
      </c>
      <c r="G7" s="85">
        <v>312</v>
      </c>
      <c r="H7" s="85">
        <v>1</v>
      </c>
      <c r="I7" s="85">
        <v>13</v>
      </c>
      <c r="J7" s="85">
        <v>6</v>
      </c>
      <c r="K7" s="85">
        <v>2</v>
      </c>
      <c r="L7" s="85">
        <v>12</v>
      </c>
      <c r="M7" s="173">
        <v>3</v>
      </c>
      <c r="N7" s="173">
        <v>23</v>
      </c>
      <c r="O7" s="85">
        <v>4</v>
      </c>
      <c r="P7" s="85">
        <v>7</v>
      </c>
      <c r="Q7" s="142">
        <v>42</v>
      </c>
      <c r="R7" s="85">
        <v>5</v>
      </c>
      <c r="S7" s="85">
        <v>1</v>
      </c>
      <c r="T7" s="143">
        <v>0</v>
      </c>
      <c r="U7" s="241">
        <v>12444984</v>
      </c>
      <c r="V7" s="208">
        <f t="shared" si="0"/>
        <v>1312</v>
      </c>
    </row>
    <row r="8" spans="2:22" ht="39.75" customHeight="1">
      <c r="B8" s="392" t="s">
        <v>55</v>
      </c>
      <c r="C8" s="393"/>
      <c r="D8" s="85">
        <v>38</v>
      </c>
      <c r="E8" s="85">
        <v>4</v>
      </c>
      <c r="F8" s="85">
        <v>7</v>
      </c>
      <c r="G8" s="85">
        <v>11</v>
      </c>
      <c r="H8" s="85">
        <v>1</v>
      </c>
      <c r="I8" s="85">
        <v>52</v>
      </c>
      <c r="J8" s="85">
        <v>0</v>
      </c>
      <c r="K8" s="85">
        <v>0</v>
      </c>
      <c r="L8" s="85">
        <v>0</v>
      </c>
      <c r="M8" s="173">
        <v>2</v>
      </c>
      <c r="N8" s="173">
        <v>6</v>
      </c>
      <c r="O8" s="85">
        <v>0</v>
      </c>
      <c r="P8" s="85">
        <v>0</v>
      </c>
      <c r="Q8" s="142">
        <v>8</v>
      </c>
      <c r="R8" s="85">
        <v>0</v>
      </c>
      <c r="S8" s="85">
        <v>0</v>
      </c>
      <c r="T8" s="143">
        <v>0</v>
      </c>
      <c r="U8" s="241">
        <v>271252</v>
      </c>
      <c r="V8" s="208">
        <f t="shared" si="0"/>
        <v>121</v>
      </c>
    </row>
    <row r="9" spans="2:22" ht="39.75" customHeight="1">
      <c r="B9" s="392" t="s">
        <v>56</v>
      </c>
      <c r="C9" s="393"/>
      <c r="D9" s="85">
        <v>79</v>
      </c>
      <c r="E9" s="85">
        <v>13</v>
      </c>
      <c r="F9" s="85">
        <v>53</v>
      </c>
      <c r="G9" s="85">
        <v>4</v>
      </c>
      <c r="H9" s="85">
        <v>10</v>
      </c>
      <c r="I9" s="85">
        <v>7</v>
      </c>
      <c r="J9" s="85">
        <v>4</v>
      </c>
      <c r="K9" s="85">
        <v>0</v>
      </c>
      <c r="L9" s="85">
        <v>3</v>
      </c>
      <c r="M9" s="173">
        <v>3</v>
      </c>
      <c r="N9" s="173">
        <v>11</v>
      </c>
      <c r="O9" s="85">
        <v>3</v>
      </c>
      <c r="P9" s="85">
        <v>1</v>
      </c>
      <c r="Q9" s="142">
        <v>15</v>
      </c>
      <c r="R9" s="85">
        <v>0</v>
      </c>
      <c r="S9" s="85">
        <v>3</v>
      </c>
      <c r="T9" s="143">
        <v>0</v>
      </c>
      <c r="U9" s="241">
        <v>5598092</v>
      </c>
      <c r="V9" s="208">
        <f t="shared" si="0"/>
        <v>191</v>
      </c>
    </row>
    <row r="10" spans="2:22" ht="39.75" customHeight="1">
      <c r="B10" s="392" t="s">
        <v>57</v>
      </c>
      <c r="C10" s="393"/>
      <c r="D10" s="85">
        <v>49</v>
      </c>
      <c r="E10" s="85">
        <v>7</v>
      </c>
      <c r="F10" s="85">
        <v>24</v>
      </c>
      <c r="G10" s="85">
        <v>1</v>
      </c>
      <c r="H10" s="85">
        <v>2</v>
      </c>
      <c r="I10" s="85">
        <v>4</v>
      </c>
      <c r="J10" s="85">
        <v>3</v>
      </c>
      <c r="K10" s="85">
        <v>1</v>
      </c>
      <c r="L10" s="85">
        <v>1</v>
      </c>
      <c r="M10" s="173">
        <v>6</v>
      </c>
      <c r="N10" s="173">
        <v>5</v>
      </c>
      <c r="O10" s="85">
        <v>3</v>
      </c>
      <c r="P10" s="85">
        <v>0</v>
      </c>
      <c r="Q10" s="142">
        <v>15</v>
      </c>
      <c r="R10" s="85">
        <v>0</v>
      </c>
      <c r="S10" s="85">
        <v>1</v>
      </c>
      <c r="T10" s="143">
        <v>0</v>
      </c>
      <c r="U10" s="241">
        <v>3805200</v>
      </c>
      <c r="V10" s="208">
        <f t="shared" si="0"/>
        <v>106</v>
      </c>
    </row>
    <row r="11" spans="2:22" ht="39.75" customHeight="1">
      <c r="B11" s="392" t="s">
        <v>58</v>
      </c>
      <c r="C11" s="393"/>
      <c r="D11" s="85">
        <v>110</v>
      </c>
      <c r="E11" s="85">
        <v>73</v>
      </c>
      <c r="F11" s="85">
        <v>39</v>
      </c>
      <c r="G11" s="85">
        <v>30</v>
      </c>
      <c r="H11" s="85">
        <v>0</v>
      </c>
      <c r="I11" s="85">
        <v>1</v>
      </c>
      <c r="J11" s="85">
        <v>0</v>
      </c>
      <c r="K11" s="85">
        <v>2</v>
      </c>
      <c r="L11" s="85">
        <v>2</v>
      </c>
      <c r="M11" s="173">
        <v>0</v>
      </c>
      <c r="N11" s="173">
        <v>16</v>
      </c>
      <c r="O11" s="85">
        <v>6</v>
      </c>
      <c r="P11" s="85">
        <v>1</v>
      </c>
      <c r="Q11" s="142">
        <v>8</v>
      </c>
      <c r="R11" s="85">
        <v>2</v>
      </c>
      <c r="S11" s="85">
        <v>0</v>
      </c>
      <c r="T11" s="143">
        <v>0</v>
      </c>
      <c r="U11" s="241">
        <v>426970</v>
      </c>
      <c r="V11" s="208">
        <f t="shared" si="0"/>
        <v>280</v>
      </c>
    </row>
    <row r="12" spans="2:22" ht="39.75" customHeight="1">
      <c r="B12" s="386" t="s">
        <v>59</v>
      </c>
      <c r="C12" s="387"/>
      <c r="D12" s="85">
        <v>54</v>
      </c>
      <c r="E12" s="85">
        <v>3</v>
      </c>
      <c r="F12" s="85">
        <v>10</v>
      </c>
      <c r="G12" s="85">
        <v>4</v>
      </c>
      <c r="H12" s="85">
        <v>0</v>
      </c>
      <c r="I12" s="85">
        <v>2</v>
      </c>
      <c r="J12" s="85">
        <v>2</v>
      </c>
      <c r="K12" s="85">
        <v>1</v>
      </c>
      <c r="L12" s="85">
        <v>0</v>
      </c>
      <c r="M12" s="173">
        <v>0</v>
      </c>
      <c r="N12" s="173">
        <v>3</v>
      </c>
      <c r="O12" s="85">
        <v>0</v>
      </c>
      <c r="P12" s="85">
        <v>2</v>
      </c>
      <c r="Q12" s="142">
        <v>8</v>
      </c>
      <c r="R12" s="85">
        <v>0</v>
      </c>
      <c r="S12" s="85">
        <v>6</v>
      </c>
      <c r="T12" s="143">
        <v>0</v>
      </c>
      <c r="U12" s="241">
        <v>106200</v>
      </c>
      <c r="V12" s="208">
        <f t="shared" si="0"/>
        <v>81</v>
      </c>
    </row>
    <row r="13" spans="2:22" ht="39.75" customHeight="1">
      <c r="B13" s="386" t="s">
        <v>60</v>
      </c>
      <c r="C13" s="387"/>
      <c r="D13" s="85">
        <v>96</v>
      </c>
      <c r="E13" s="85">
        <v>34</v>
      </c>
      <c r="F13" s="85">
        <v>59</v>
      </c>
      <c r="G13" s="85">
        <v>3</v>
      </c>
      <c r="H13" s="85">
        <v>0</v>
      </c>
      <c r="I13" s="85">
        <v>4</v>
      </c>
      <c r="J13" s="85">
        <v>4</v>
      </c>
      <c r="K13" s="85">
        <v>2</v>
      </c>
      <c r="L13" s="85">
        <v>1</v>
      </c>
      <c r="M13" s="173">
        <v>3</v>
      </c>
      <c r="N13" s="173">
        <v>13</v>
      </c>
      <c r="O13" s="85">
        <v>4</v>
      </c>
      <c r="P13" s="85">
        <v>4</v>
      </c>
      <c r="Q13" s="142">
        <v>2</v>
      </c>
      <c r="R13" s="85">
        <v>4</v>
      </c>
      <c r="S13" s="85">
        <v>8</v>
      </c>
      <c r="T13" s="143">
        <v>0</v>
      </c>
      <c r="U13" s="241">
        <v>16193880</v>
      </c>
      <c r="V13" s="208">
        <f t="shared" si="0"/>
        <v>227</v>
      </c>
    </row>
    <row r="14" spans="2:22" ht="39.75" customHeight="1">
      <c r="B14" s="386" t="s">
        <v>61</v>
      </c>
      <c r="C14" s="387"/>
      <c r="D14" s="85">
        <v>179</v>
      </c>
      <c r="E14" s="85">
        <v>31</v>
      </c>
      <c r="F14" s="85">
        <v>26</v>
      </c>
      <c r="G14" s="85">
        <v>7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173">
        <v>5</v>
      </c>
      <c r="N14" s="173">
        <v>20</v>
      </c>
      <c r="O14" s="85">
        <v>15</v>
      </c>
      <c r="P14" s="85">
        <v>1</v>
      </c>
      <c r="Q14" s="142">
        <v>12</v>
      </c>
      <c r="R14" s="85">
        <v>39</v>
      </c>
      <c r="S14" s="85">
        <v>0</v>
      </c>
      <c r="T14" s="143">
        <v>0</v>
      </c>
      <c r="U14" s="241">
        <v>298640</v>
      </c>
      <c r="V14" s="208">
        <f t="shared" si="0"/>
        <v>284</v>
      </c>
    </row>
    <row r="15" spans="2:22" ht="39.75" customHeight="1">
      <c r="B15" s="386" t="s">
        <v>62</v>
      </c>
      <c r="C15" s="387"/>
      <c r="D15" s="85">
        <v>1645</v>
      </c>
      <c r="E15" s="85">
        <v>156</v>
      </c>
      <c r="F15" s="85">
        <v>117</v>
      </c>
      <c r="G15" s="85">
        <v>6</v>
      </c>
      <c r="H15" s="85">
        <v>2991</v>
      </c>
      <c r="I15" s="85">
        <v>165</v>
      </c>
      <c r="J15" s="85">
        <v>14</v>
      </c>
      <c r="K15" s="85">
        <v>3</v>
      </c>
      <c r="L15" s="85">
        <v>0</v>
      </c>
      <c r="M15" s="173">
        <v>3</v>
      </c>
      <c r="N15" s="173">
        <v>382</v>
      </c>
      <c r="O15" s="85">
        <v>27</v>
      </c>
      <c r="P15" s="85">
        <v>42</v>
      </c>
      <c r="Q15" s="142">
        <v>336</v>
      </c>
      <c r="R15" s="85">
        <v>24</v>
      </c>
      <c r="S15" s="85">
        <v>77</v>
      </c>
      <c r="T15" s="143">
        <v>7</v>
      </c>
      <c r="U15" s="241">
        <v>14759165</v>
      </c>
      <c r="V15" s="208">
        <f t="shared" si="0"/>
        <v>5551</v>
      </c>
    </row>
    <row r="16" spans="2:22" ht="39.75" customHeight="1">
      <c r="B16" s="386" t="s">
        <v>63</v>
      </c>
      <c r="C16" s="387"/>
      <c r="D16" s="85">
        <v>163</v>
      </c>
      <c r="E16" s="85">
        <v>25</v>
      </c>
      <c r="F16" s="85">
        <v>29</v>
      </c>
      <c r="G16" s="85">
        <v>9</v>
      </c>
      <c r="H16" s="85">
        <v>0</v>
      </c>
      <c r="I16" s="85">
        <v>0</v>
      </c>
      <c r="J16" s="85">
        <v>0</v>
      </c>
      <c r="K16" s="85">
        <v>1</v>
      </c>
      <c r="L16" s="85">
        <v>1</v>
      </c>
      <c r="M16" s="173">
        <v>1</v>
      </c>
      <c r="N16" s="173">
        <v>12</v>
      </c>
      <c r="O16" s="85">
        <v>13</v>
      </c>
      <c r="P16" s="85">
        <v>4</v>
      </c>
      <c r="Q16" s="142">
        <v>12</v>
      </c>
      <c r="R16" s="85">
        <v>0</v>
      </c>
      <c r="S16" s="85">
        <v>0</v>
      </c>
      <c r="T16" s="143">
        <v>0</v>
      </c>
      <c r="U16" s="241">
        <v>367680</v>
      </c>
      <c r="V16" s="208">
        <f t="shared" si="0"/>
        <v>258</v>
      </c>
    </row>
    <row r="17" spans="2:22" ht="39.75" customHeight="1">
      <c r="B17" s="386" t="s">
        <v>64</v>
      </c>
      <c r="C17" s="387"/>
      <c r="D17" s="85">
        <v>172</v>
      </c>
      <c r="E17" s="85">
        <v>13</v>
      </c>
      <c r="F17" s="85">
        <v>41</v>
      </c>
      <c r="G17" s="85">
        <v>5</v>
      </c>
      <c r="H17" s="85">
        <v>1</v>
      </c>
      <c r="I17" s="85">
        <v>5</v>
      </c>
      <c r="J17" s="85">
        <v>1</v>
      </c>
      <c r="K17" s="85">
        <v>1</v>
      </c>
      <c r="L17" s="85">
        <v>0</v>
      </c>
      <c r="M17" s="173">
        <v>2</v>
      </c>
      <c r="N17" s="173">
        <v>10</v>
      </c>
      <c r="O17" s="85">
        <v>3</v>
      </c>
      <c r="P17" s="85">
        <v>2</v>
      </c>
      <c r="Q17" s="142">
        <v>4</v>
      </c>
      <c r="R17" s="85">
        <v>0</v>
      </c>
      <c r="S17" s="85">
        <v>0</v>
      </c>
      <c r="T17" s="143">
        <v>0</v>
      </c>
      <c r="U17" s="241">
        <v>8166050</v>
      </c>
      <c r="V17" s="208">
        <f t="shared" si="0"/>
        <v>256</v>
      </c>
    </row>
    <row r="18" spans="2:22" ht="39.75" customHeight="1">
      <c r="B18" s="386" t="s">
        <v>163</v>
      </c>
      <c r="C18" s="387"/>
      <c r="D18" s="85">
        <v>1929</v>
      </c>
      <c r="E18" s="85">
        <v>8</v>
      </c>
      <c r="F18" s="85">
        <v>18</v>
      </c>
      <c r="G18" s="85">
        <v>1</v>
      </c>
      <c r="H18" s="85">
        <v>2</v>
      </c>
      <c r="I18" s="85">
        <v>1</v>
      </c>
      <c r="J18" s="85">
        <v>3</v>
      </c>
      <c r="K18" s="85">
        <v>8</v>
      </c>
      <c r="L18" s="85">
        <v>0</v>
      </c>
      <c r="M18" s="173">
        <v>1</v>
      </c>
      <c r="N18" s="173">
        <v>4</v>
      </c>
      <c r="O18" s="85">
        <v>21</v>
      </c>
      <c r="P18" s="85">
        <v>50</v>
      </c>
      <c r="Q18" s="142">
        <v>12</v>
      </c>
      <c r="R18" s="85">
        <v>4</v>
      </c>
      <c r="S18" s="85">
        <v>2</v>
      </c>
      <c r="T18" s="143">
        <v>0</v>
      </c>
      <c r="U18" s="241">
        <v>824612</v>
      </c>
      <c r="V18" s="208">
        <f t="shared" si="0"/>
        <v>2046</v>
      </c>
    </row>
    <row r="19" spans="2:22" ht="39.75" customHeight="1">
      <c r="B19" s="386" t="s">
        <v>66</v>
      </c>
      <c r="C19" s="387"/>
      <c r="D19" s="85">
        <v>28</v>
      </c>
      <c r="E19" s="85">
        <v>2</v>
      </c>
      <c r="F19" s="85">
        <v>32</v>
      </c>
      <c r="G19" s="85">
        <v>0</v>
      </c>
      <c r="H19" s="85">
        <v>28</v>
      </c>
      <c r="I19" s="85">
        <v>6</v>
      </c>
      <c r="J19" s="85">
        <v>1</v>
      </c>
      <c r="K19" s="85">
        <v>1</v>
      </c>
      <c r="L19" s="85">
        <v>1</v>
      </c>
      <c r="M19" s="173">
        <v>0</v>
      </c>
      <c r="N19" s="173">
        <v>3</v>
      </c>
      <c r="O19" s="85">
        <v>0</v>
      </c>
      <c r="P19" s="85">
        <v>1</v>
      </c>
      <c r="Q19" s="142">
        <v>3</v>
      </c>
      <c r="R19" s="85">
        <v>0</v>
      </c>
      <c r="S19" s="85">
        <v>4</v>
      </c>
      <c r="T19" s="143">
        <v>0</v>
      </c>
      <c r="U19" s="241">
        <v>1697900</v>
      </c>
      <c r="V19" s="208">
        <f t="shared" si="0"/>
        <v>103</v>
      </c>
    </row>
    <row r="20" spans="2:22" ht="39.75" customHeight="1" thickBot="1">
      <c r="B20" s="390" t="s">
        <v>67</v>
      </c>
      <c r="C20" s="391"/>
      <c r="D20" s="86">
        <v>35</v>
      </c>
      <c r="E20" s="86">
        <v>4622</v>
      </c>
      <c r="F20" s="86">
        <v>1133</v>
      </c>
      <c r="G20" s="86">
        <v>5</v>
      </c>
      <c r="H20" s="86">
        <v>2</v>
      </c>
      <c r="I20" s="86">
        <v>2</v>
      </c>
      <c r="J20" s="86">
        <v>5</v>
      </c>
      <c r="K20" s="86">
        <v>2</v>
      </c>
      <c r="L20" s="86">
        <v>1</v>
      </c>
      <c r="M20" s="173">
        <v>2</v>
      </c>
      <c r="N20" s="173">
        <v>31</v>
      </c>
      <c r="O20" s="86">
        <v>1336</v>
      </c>
      <c r="P20" s="86">
        <v>2</v>
      </c>
      <c r="Q20" s="144">
        <v>14</v>
      </c>
      <c r="R20" s="86">
        <v>1</v>
      </c>
      <c r="S20" s="86">
        <v>0</v>
      </c>
      <c r="T20" s="145">
        <v>0</v>
      </c>
      <c r="U20" s="242">
        <v>390433</v>
      </c>
      <c r="V20" s="208">
        <f t="shared" si="0"/>
        <v>7178</v>
      </c>
    </row>
    <row r="21" spans="2:22" ht="39.75" customHeight="1" thickBot="1" thickTop="1">
      <c r="B21" s="388" t="s">
        <v>2</v>
      </c>
      <c r="C21" s="389"/>
      <c r="D21" s="106">
        <f>SUM(D5:D20)</f>
        <v>10249</v>
      </c>
      <c r="E21" s="106">
        <f aca="true" t="shared" si="1" ref="E21:T21">SUM(E5:E20)</f>
        <v>8256</v>
      </c>
      <c r="F21" s="106">
        <f t="shared" si="1"/>
        <v>3043</v>
      </c>
      <c r="G21" s="106">
        <f t="shared" si="1"/>
        <v>1361</v>
      </c>
      <c r="H21" s="106">
        <f t="shared" si="1"/>
        <v>3053</v>
      </c>
      <c r="I21" s="106">
        <f t="shared" si="1"/>
        <v>309</v>
      </c>
      <c r="J21" s="106">
        <f t="shared" si="1"/>
        <v>80</v>
      </c>
      <c r="K21" s="106">
        <f t="shared" si="1"/>
        <v>71</v>
      </c>
      <c r="L21" s="106">
        <f t="shared" si="1"/>
        <v>49</v>
      </c>
      <c r="M21" s="106">
        <f>SUM(M5:M20)</f>
        <v>38</v>
      </c>
      <c r="N21" s="106">
        <f>SUM(N5:N20)</f>
        <v>828</v>
      </c>
      <c r="O21" s="106">
        <f>SUM(O5:O20)</f>
        <v>1991</v>
      </c>
      <c r="P21" s="106">
        <f>SUM(P5:P20)</f>
        <v>143</v>
      </c>
      <c r="Q21" s="146">
        <f t="shared" si="1"/>
        <v>855</v>
      </c>
      <c r="R21" s="106">
        <f t="shared" si="1"/>
        <v>291</v>
      </c>
      <c r="S21" s="106">
        <f t="shared" si="1"/>
        <v>130</v>
      </c>
      <c r="T21" s="107">
        <f t="shared" si="1"/>
        <v>21</v>
      </c>
      <c r="U21" s="243">
        <f>SUM(U5:U20)</f>
        <v>91042731</v>
      </c>
      <c r="V21" s="208">
        <f t="shared" si="0"/>
        <v>29471</v>
      </c>
    </row>
    <row r="22" ht="13.5" thickTop="1"/>
  </sheetData>
  <mergeCells count="37">
    <mergeCell ref="B1:V1"/>
    <mergeCell ref="B8:C8"/>
    <mergeCell ref="B9:C9"/>
    <mergeCell ref="B10:C10"/>
    <mergeCell ref="B7:C7"/>
    <mergeCell ref="Q3:R3"/>
    <mergeCell ref="M3:M4"/>
    <mergeCell ref="D3:D4"/>
    <mergeCell ref="N3:N4"/>
    <mergeCell ref="B5:C5"/>
    <mergeCell ref="V3:V4"/>
    <mergeCell ref="C3:C4"/>
    <mergeCell ref="L3:L4"/>
    <mergeCell ref="K3:K4"/>
    <mergeCell ref="J3:J4"/>
    <mergeCell ref="I3:I4"/>
    <mergeCell ref="P3:P4"/>
    <mergeCell ref="U3:U4"/>
    <mergeCell ref="S3:T3"/>
    <mergeCell ref="O3:O4"/>
    <mergeCell ref="B11:C11"/>
    <mergeCell ref="B13:C13"/>
    <mergeCell ref="B3:B4"/>
    <mergeCell ref="H3:H4"/>
    <mergeCell ref="G3:G4"/>
    <mergeCell ref="F3:F4"/>
    <mergeCell ref="E3:E4"/>
    <mergeCell ref="B6:C6"/>
    <mergeCell ref="B12:C12"/>
    <mergeCell ref="B14:C14"/>
    <mergeCell ref="B15:C15"/>
    <mergeCell ref="B21:C21"/>
    <mergeCell ref="B20:C20"/>
    <mergeCell ref="B16:C16"/>
    <mergeCell ref="B17:C17"/>
    <mergeCell ref="B18:C18"/>
    <mergeCell ref="B19:C19"/>
  </mergeCells>
  <printOptions horizontalCentered="1" verticalCentered="1"/>
  <pageMargins left="0.2" right="0.2" top="0.3937007874015748" bottom="0.2362204724409449" header="0.1968503937007874" footer="0.2755905511811024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261"/>
  <dimension ref="A1:AG18"/>
  <sheetViews>
    <sheetView rightToLeft="1" zoomScale="75" zoomScaleNormal="75" workbookViewId="0" topLeftCell="A1">
      <selection activeCell="G6" sqref="G6"/>
    </sheetView>
  </sheetViews>
  <sheetFormatPr defaultColWidth="9.140625" defaultRowHeight="12.75"/>
  <cols>
    <col min="2" max="2" width="7.140625" style="0" customWidth="1"/>
    <col min="3" max="18" width="9.7109375" style="0" customWidth="1"/>
    <col min="19" max="22" width="5.7109375" style="0" customWidth="1"/>
    <col min="23" max="23" width="16.7109375" style="0" customWidth="1"/>
    <col min="24" max="24" width="10.7109375" style="0" customWidth="1"/>
    <col min="25" max="32" width="4.00390625" style="0" customWidth="1"/>
    <col min="33" max="33" width="7.421875" style="0" customWidth="1"/>
  </cols>
  <sheetData>
    <row r="1" spans="1:33" ht="26.25">
      <c r="A1" s="371" t="s">
        <v>210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9"/>
      <c r="Z1" s="39"/>
      <c r="AA1" s="39"/>
      <c r="AB1" s="39"/>
      <c r="AC1" s="39"/>
      <c r="AD1" s="39"/>
      <c r="AE1" s="39"/>
      <c r="AF1" s="39"/>
      <c r="AG1" s="39"/>
    </row>
    <row r="2" ht="16.5" thickBot="1">
      <c r="A2" s="172" t="s">
        <v>87</v>
      </c>
    </row>
    <row r="3" spans="1:24" ht="39.75" customHeight="1" thickBot="1" thickTop="1">
      <c r="A3" s="423" t="s">
        <v>88</v>
      </c>
      <c r="B3" s="428" t="s">
        <v>89</v>
      </c>
      <c r="C3" s="421" t="s">
        <v>52</v>
      </c>
      <c r="D3" s="421" t="s">
        <v>53</v>
      </c>
      <c r="E3" s="421" t="s">
        <v>54</v>
      </c>
      <c r="F3" s="421" t="s">
        <v>90</v>
      </c>
      <c r="G3" s="421" t="s">
        <v>91</v>
      </c>
      <c r="H3" s="421" t="s">
        <v>57</v>
      </c>
      <c r="I3" s="421" t="s">
        <v>58</v>
      </c>
      <c r="J3" s="421" t="s">
        <v>59</v>
      </c>
      <c r="K3" s="421" t="s">
        <v>60</v>
      </c>
      <c r="L3" s="421" t="s">
        <v>61</v>
      </c>
      <c r="M3" s="421" t="s">
        <v>62</v>
      </c>
      <c r="N3" s="419" t="s">
        <v>63</v>
      </c>
      <c r="O3" s="421" t="s">
        <v>92</v>
      </c>
      <c r="P3" s="421" t="s">
        <v>163</v>
      </c>
      <c r="Q3" s="419" t="s">
        <v>66</v>
      </c>
      <c r="R3" s="421" t="s">
        <v>67</v>
      </c>
      <c r="S3" s="425" t="s">
        <v>176</v>
      </c>
      <c r="T3" s="425"/>
      <c r="U3" s="425" t="s">
        <v>71</v>
      </c>
      <c r="V3" s="425"/>
      <c r="W3" s="432" t="s">
        <v>49</v>
      </c>
      <c r="X3" s="430" t="s">
        <v>2</v>
      </c>
    </row>
    <row r="4" spans="1:24" ht="39.75" customHeight="1" thickBot="1">
      <c r="A4" s="424"/>
      <c r="B4" s="429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0"/>
      <c r="O4" s="422"/>
      <c r="P4" s="422"/>
      <c r="Q4" s="420"/>
      <c r="R4" s="422"/>
      <c r="S4" s="114" t="s">
        <v>50</v>
      </c>
      <c r="T4" s="114" t="s">
        <v>51</v>
      </c>
      <c r="U4" s="114" t="s">
        <v>50</v>
      </c>
      <c r="V4" s="114" t="s">
        <v>51</v>
      </c>
      <c r="W4" s="433"/>
      <c r="X4" s="431"/>
    </row>
    <row r="5" spans="1:24" ht="54.75" customHeight="1" thickBot="1">
      <c r="A5" s="426" t="s">
        <v>36</v>
      </c>
      <c r="B5" s="427"/>
      <c r="C5" s="284">
        <v>4840</v>
      </c>
      <c r="D5" s="284">
        <v>114</v>
      </c>
      <c r="E5" s="284">
        <v>718</v>
      </c>
      <c r="F5" s="284">
        <v>38</v>
      </c>
      <c r="G5" s="284">
        <v>79</v>
      </c>
      <c r="H5" s="284">
        <v>49</v>
      </c>
      <c r="I5" s="284">
        <v>110</v>
      </c>
      <c r="J5" s="284">
        <v>54</v>
      </c>
      <c r="K5" s="284">
        <v>96</v>
      </c>
      <c r="L5" s="284">
        <v>179</v>
      </c>
      <c r="M5" s="284">
        <v>1645</v>
      </c>
      <c r="N5" s="284">
        <v>163</v>
      </c>
      <c r="O5" s="284">
        <v>172</v>
      </c>
      <c r="P5" s="284">
        <v>1929</v>
      </c>
      <c r="Q5" s="284">
        <v>28</v>
      </c>
      <c r="R5" s="284">
        <v>35</v>
      </c>
      <c r="S5" s="284">
        <v>243</v>
      </c>
      <c r="T5" s="284">
        <v>154</v>
      </c>
      <c r="U5" s="284">
        <v>21</v>
      </c>
      <c r="V5" s="284">
        <v>7</v>
      </c>
      <c r="W5" s="285">
        <v>48594262</v>
      </c>
      <c r="X5" s="286">
        <f>C5+D5+E5+F5+G5+H5+I5+J5+K5+L5+M5+N5+O5+P5+Q5+R5</f>
        <v>10249</v>
      </c>
    </row>
    <row r="6" spans="1:24" ht="54.75" customHeight="1" thickBot="1">
      <c r="A6" s="417" t="s">
        <v>93</v>
      </c>
      <c r="B6" s="418"/>
      <c r="C6" s="287">
        <v>1970</v>
      </c>
      <c r="D6" s="287">
        <v>1244</v>
      </c>
      <c r="E6" s="287">
        <v>51</v>
      </c>
      <c r="F6" s="287">
        <v>4</v>
      </c>
      <c r="G6" s="287">
        <v>13</v>
      </c>
      <c r="H6" s="287">
        <v>7</v>
      </c>
      <c r="I6" s="287">
        <v>73</v>
      </c>
      <c r="J6" s="287">
        <v>3</v>
      </c>
      <c r="K6" s="287">
        <v>34</v>
      </c>
      <c r="L6" s="287">
        <v>31</v>
      </c>
      <c r="M6" s="287">
        <v>156</v>
      </c>
      <c r="N6" s="287">
        <v>25</v>
      </c>
      <c r="O6" s="287">
        <v>13</v>
      </c>
      <c r="P6" s="287">
        <v>8</v>
      </c>
      <c r="Q6" s="287">
        <v>2</v>
      </c>
      <c r="R6" s="287">
        <v>4622</v>
      </c>
      <c r="S6" s="287">
        <v>55</v>
      </c>
      <c r="T6" s="287">
        <v>29</v>
      </c>
      <c r="U6" s="287">
        <v>2</v>
      </c>
      <c r="V6" s="287">
        <v>2</v>
      </c>
      <c r="W6" s="288">
        <v>5033197</v>
      </c>
      <c r="X6" s="289">
        <f aca="true" t="shared" si="0" ref="X6:X18">C6+D6+E6+F6+G6+H6+I6+J6+K6+L6+M6+N6+O6+P6+Q6+R6</f>
        <v>8256</v>
      </c>
    </row>
    <row r="7" spans="1:24" ht="54.75" customHeight="1" thickBot="1">
      <c r="A7" s="417" t="s">
        <v>94</v>
      </c>
      <c r="B7" s="418"/>
      <c r="C7" s="287">
        <v>746</v>
      </c>
      <c r="D7" s="287">
        <v>549</v>
      </c>
      <c r="E7" s="287">
        <v>160</v>
      </c>
      <c r="F7" s="287">
        <v>7</v>
      </c>
      <c r="G7" s="287">
        <v>53</v>
      </c>
      <c r="H7" s="287">
        <v>24</v>
      </c>
      <c r="I7" s="287">
        <v>39</v>
      </c>
      <c r="J7" s="287">
        <v>10</v>
      </c>
      <c r="K7" s="287">
        <v>59</v>
      </c>
      <c r="L7" s="287">
        <v>26</v>
      </c>
      <c r="M7" s="287">
        <v>117</v>
      </c>
      <c r="N7" s="287">
        <v>29</v>
      </c>
      <c r="O7" s="287">
        <v>41</v>
      </c>
      <c r="P7" s="287">
        <v>18</v>
      </c>
      <c r="Q7" s="287">
        <v>32</v>
      </c>
      <c r="R7" s="287">
        <v>1133</v>
      </c>
      <c r="S7" s="287">
        <v>64</v>
      </c>
      <c r="T7" s="287">
        <v>20</v>
      </c>
      <c r="U7" s="287">
        <v>5</v>
      </c>
      <c r="V7" s="287">
        <v>2</v>
      </c>
      <c r="W7" s="288">
        <v>17807222</v>
      </c>
      <c r="X7" s="289">
        <f t="shared" si="0"/>
        <v>3043</v>
      </c>
    </row>
    <row r="8" spans="1:24" ht="54.75" customHeight="1" thickBot="1">
      <c r="A8" s="417" t="s">
        <v>39</v>
      </c>
      <c r="B8" s="418"/>
      <c r="C8" s="287">
        <v>953</v>
      </c>
      <c r="D8" s="287">
        <v>10</v>
      </c>
      <c r="E8" s="287">
        <v>312</v>
      </c>
      <c r="F8" s="287">
        <v>11</v>
      </c>
      <c r="G8" s="287">
        <v>4</v>
      </c>
      <c r="H8" s="287">
        <v>1</v>
      </c>
      <c r="I8" s="287">
        <v>30</v>
      </c>
      <c r="J8" s="287">
        <v>4</v>
      </c>
      <c r="K8" s="287">
        <v>3</v>
      </c>
      <c r="L8" s="287">
        <v>7</v>
      </c>
      <c r="M8" s="287">
        <v>6</v>
      </c>
      <c r="N8" s="287">
        <v>9</v>
      </c>
      <c r="O8" s="287">
        <v>5</v>
      </c>
      <c r="P8" s="287">
        <v>1</v>
      </c>
      <c r="Q8" s="287">
        <v>0</v>
      </c>
      <c r="R8" s="287">
        <v>5</v>
      </c>
      <c r="S8" s="287">
        <v>79</v>
      </c>
      <c r="T8" s="287">
        <v>31</v>
      </c>
      <c r="U8" s="287">
        <v>0</v>
      </c>
      <c r="V8" s="287">
        <v>0</v>
      </c>
      <c r="W8" s="288">
        <v>1646602</v>
      </c>
      <c r="X8" s="289">
        <f t="shared" si="0"/>
        <v>1361</v>
      </c>
    </row>
    <row r="9" spans="1:24" ht="54.75" customHeight="1" thickBot="1">
      <c r="A9" s="417" t="s">
        <v>40</v>
      </c>
      <c r="B9" s="418"/>
      <c r="C9" s="287">
        <v>13</v>
      </c>
      <c r="D9" s="287">
        <v>2</v>
      </c>
      <c r="E9" s="287">
        <v>1</v>
      </c>
      <c r="F9" s="287">
        <v>1</v>
      </c>
      <c r="G9" s="287">
        <v>10</v>
      </c>
      <c r="H9" s="287">
        <v>2</v>
      </c>
      <c r="I9" s="287">
        <v>0</v>
      </c>
      <c r="J9" s="287">
        <v>0</v>
      </c>
      <c r="K9" s="287">
        <v>0</v>
      </c>
      <c r="L9" s="287">
        <v>0</v>
      </c>
      <c r="M9" s="287">
        <v>2991</v>
      </c>
      <c r="N9" s="287">
        <v>0</v>
      </c>
      <c r="O9" s="287">
        <v>1</v>
      </c>
      <c r="P9" s="287">
        <v>2</v>
      </c>
      <c r="Q9" s="287">
        <v>28</v>
      </c>
      <c r="R9" s="287">
        <v>2</v>
      </c>
      <c r="S9" s="287">
        <v>295</v>
      </c>
      <c r="T9" s="287">
        <v>28</v>
      </c>
      <c r="U9" s="287">
        <v>73</v>
      </c>
      <c r="V9" s="287">
        <v>6</v>
      </c>
      <c r="W9" s="288">
        <v>7925026</v>
      </c>
      <c r="X9" s="289">
        <f t="shared" si="0"/>
        <v>3053</v>
      </c>
    </row>
    <row r="10" spans="1:24" ht="54.75" customHeight="1" thickBot="1">
      <c r="A10" s="417" t="s">
        <v>41</v>
      </c>
      <c r="B10" s="418"/>
      <c r="C10" s="287">
        <v>44</v>
      </c>
      <c r="D10" s="287">
        <v>3</v>
      </c>
      <c r="E10" s="287">
        <v>13</v>
      </c>
      <c r="F10" s="287">
        <v>52</v>
      </c>
      <c r="G10" s="287">
        <v>7</v>
      </c>
      <c r="H10" s="287">
        <v>4</v>
      </c>
      <c r="I10" s="287">
        <v>1</v>
      </c>
      <c r="J10" s="287">
        <v>2</v>
      </c>
      <c r="K10" s="287">
        <v>4</v>
      </c>
      <c r="L10" s="287">
        <v>0</v>
      </c>
      <c r="M10" s="287">
        <v>165</v>
      </c>
      <c r="N10" s="287">
        <v>0</v>
      </c>
      <c r="O10" s="287">
        <v>5</v>
      </c>
      <c r="P10" s="287">
        <v>1</v>
      </c>
      <c r="Q10" s="287">
        <v>6</v>
      </c>
      <c r="R10" s="287">
        <v>2</v>
      </c>
      <c r="S10" s="287">
        <v>24</v>
      </c>
      <c r="T10" s="287">
        <v>1</v>
      </c>
      <c r="U10" s="287">
        <v>1</v>
      </c>
      <c r="V10" s="287">
        <v>0</v>
      </c>
      <c r="W10" s="288">
        <v>1787414</v>
      </c>
      <c r="X10" s="289">
        <f t="shared" si="0"/>
        <v>309</v>
      </c>
    </row>
    <row r="11" spans="1:24" ht="54.75" customHeight="1" thickBot="1">
      <c r="A11" s="417" t="s">
        <v>42</v>
      </c>
      <c r="B11" s="418"/>
      <c r="C11" s="287">
        <v>26</v>
      </c>
      <c r="D11" s="287">
        <v>11</v>
      </c>
      <c r="E11" s="287">
        <v>6</v>
      </c>
      <c r="F11" s="287">
        <v>0</v>
      </c>
      <c r="G11" s="287">
        <v>4</v>
      </c>
      <c r="H11" s="287">
        <v>3</v>
      </c>
      <c r="I11" s="287">
        <v>0</v>
      </c>
      <c r="J11" s="287">
        <v>2</v>
      </c>
      <c r="K11" s="287">
        <v>4</v>
      </c>
      <c r="L11" s="287">
        <v>0</v>
      </c>
      <c r="M11" s="287">
        <v>14</v>
      </c>
      <c r="N11" s="287">
        <v>0</v>
      </c>
      <c r="O11" s="287">
        <v>1</v>
      </c>
      <c r="P11" s="287">
        <v>3</v>
      </c>
      <c r="Q11" s="287">
        <v>1</v>
      </c>
      <c r="R11" s="287">
        <v>5</v>
      </c>
      <c r="S11" s="287">
        <v>3</v>
      </c>
      <c r="T11" s="287">
        <v>1</v>
      </c>
      <c r="U11" s="287">
        <v>1</v>
      </c>
      <c r="V11" s="287">
        <v>0</v>
      </c>
      <c r="W11" s="288">
        <v>203670</v>
      </c>
      <c r="X11" s="289">
        <f t="shared" si="0"/>
        <v>80</v>
      </c>
    </row>
    <row r="12" spans="1:24" ht="54.75" customHeight="1" thickBot="1">
      <c r="A12" s="417" t="s">
        <v>43</v>
      </c>
      <c r="B12" s="418"/>
      <c r="C12" s="287">
        <v>9</v>
      </c>
      <c r="D12" s="287">
        <v>38</v>
      </c>
      <c r="E12" s="287">
        <v>2</v>
      </c>
      <c r="F12" s="287">
        <v>0</v>
      </c>
      <c r="G12" s="287">
        <v>0</v>
      </c>
      <c r="H12" s="287">
        <v>1</v>
      </c>
      <c r="I12" s="287">
        <v>2</v>
      </c>
      <c r="J12" s="287">
        <v>1</v>
      </c>
      <c r="K12" s="287">
        <v>2</v>
      </c>
      <c r="L12" s="287">
        <v>0</v>
      </c>
      <c r="M12" s="287">
        <v>3</v>
      </c>
      <c r="N12" s="287">
        <v>1</v>
      </c>
      <c r="O12" s="287">
        <v>1</v>
      </c>
      <c r="P12" s="287">
        <v>8</v>
      </c>
      <c r="Q12" s="287">
        <v>1</v>
      </c>
      <c r="R12" s="287">
        <v>2</v>
      </c>
      <c r="S12" s="287">
        <v>1</v>
      </c>
      <c r="T12" s="287">
        <v>0</v>
      </c>
      <c r="U12" s="287">
        <v>2</v>
      </c>
      <c r="V12" s="287">
        <v>0</v>
      </c>
      <c r="W12" s="288">
        <v>277300</v>
      </c>
      <c r="X12" s="289">
        <f t="shared" si="0"/>
        <v>71</v>
      </c>
    </row>
    <row r="13" spans="1:24" ht="54.75" customHeight="1" thickBot="1">
      <c r="A13" s="417" t="s">
        <v>95</v>
      </c>
      <c r="B13" s="418"/>
      <c r="C13" s="287">
        <v>26</v>
      </c>
      <c r="D13" s="287">
        <v>1</v>
      </c>
      <c r="E13" s="287">
        <v>12</v>
      </c>
      <c r="F13" s="287">
        <v>0</v>
      </c>
      <c r="G13" s="287">
        <v>3</v>
      </c>
      <c r="H13" s="287">
        <v>1</v>
      </c>
      <c r="I13" s="287">
        <v>2</v>
      </c>
      <c r="J13" s="287">
        <v>0</v>
      </c>
      <c r="K13" s="287">
        <v>1</v>
      </c>
      <c r="L13" s="287">
        <v>0</v>
      </c>
      <c r="M13" s="287">
        <v>0</v>
      </c>
      <c r="N13" s="287">
        <v>1</v>
      </c>
      <c r="O13" s="287">
        <v>0</v>
      </c>
      <c r="P13" s="287">
        <v>0</v>
      </c>
      <c r="Q13" s="287">
        <v>1</v>
      </c>
      <c r="R13" s="287">
        <v>1</v>
      </c>
      <c r="S13" s="287">
        <v>10</v>
      </c>
      <c r="T13" s="287">
        <v>1</v>
      </c>
      <c r="U13" s="287">
        <v>1</v>
      </c>
      <c r="V13" s="287">
        <v>0</v>
      </c>
      <c r="W13" s="288">
        <v>108820</v>
      </c>
      <c r="X13" s="289">
        <f t="shared" si="0"/>
        <v>49</v>
      </c>
    </row>
    <row r="14" spans="1:24" ht="54.75" customHeight="1" thickBot="1">
      <c r="A14" s="417" t="s">
        <v>45</v>
      </c>
      <c r="B14" s="418"/>
      <c r="C14" s="287">
        <v>5</v>
      </c>
      <c r="D14" s="287">
        <v>2</v>
      </c>
      <c r="E14" s="287">
        <v>3</v>
      </c>
      <c r="F14" s="287">
        <v>2</v>
      </c>
      <c r="G14" s="287">
        <v>3</v>
      </c>
      <c r="H14" s="287">
        <v>6</v>
      </c>
      <c r="I14" s="287">
        <v>0</v>
      </c>
      <c r="J14" s="287">
        <v>0</v>
      </c>
      <c r="K14" s="287">
        <v>3</v>
      </c>
      <c r="L14" s="287">
        <v>5</v>
      </c>
      <c r="M14" s="287">
        <v>3</v>
      </c>
      <c r="N14" s="287">
        <v>1</v>
      </c>
      <c r="O14" s="287">
        <v>2</v>
      </c>
      <c r="P14" s="287">
        <v>1</v>
      </c>
      <c r="Q14" s="287">
        <v>0</v>
      </c>
      <c r="R14" s="287">
        <v>2</v>
      </c>
      <c r="S14" s="287">
        <v>25</v>
      </c>
      <c r="T14" s="287">
        <v>5</v>
      </c>
      <c r="U14" s="287">
        <v>0</v>
      </c>
      <c r="V14" s="287">
        <v>0</v>
      </c>
      <c r="W14" s="288">
        <v>846200</v>
      </c>
      <c r="X14" s="289">
        <f t="shared" si="0"/>
        <v>38</v>
      </c>
    </row>
    <row r="15" spans="1:24" ht="54.75" customHeight="1" thickBot="1">
      <c r="A15" s="417" t="s">
        <v>46</v>
      </c>
      <c r="B15" s="418"/>
      <c r="C15" s="287">
        <v>215</v>
      </c>
      <c r="D15" s="287">
        <v>74</v>
      </c>
      <c r="E15" s="287">
        <v>23</v>
      </c>
      <c r="F15" s="287">
        <v>6</v>
      </c>
      <c r="G15" s="287">
        <v>11</v>
      </c>
      <c r="H15" s="287">
        <v>5</v>
      </c>
      <c r="I15" s="287">
        <v>16</v>
      </c>
      <c r="J15" s="287">
        <v>3</v>
      </c>
      <c r="K15" s="287">
        <v>13</v>
      </c>
      <c r="L15" s="287">
        <v>20</v>
      </c>
      <c r="M15" s="287">
        <v>382</v>
      </c>
      <c r="N15" s="287">
        <v>12</v>
      </c>
      <c r="O15" s="287">
        <v>10</v>
      </c>
      <c r="P15" s="287">
        <v>4</v>
      </c>
      <c r="Q15" s="287">
        <v>3</v>
      </c>
      <c r="R15" s="287">
        <v>31</v>
      </c>
      <c r="S15" s="287">
        <v>30</v>
      </c>
      <c r="T15" s="287">
        <v>17</v>
      </c>
      <c r="U15" s="287">
        <v>9</v>
      </c>
      <c r="V15" s="287">
        <v>4</v>
      </c>
      <c r="W15" s="288">
        <v>2729500</v>
      </c>
      <c r="X15" s="289">
        <f t="shared" si="0"/>
        <v>828</v>
      </c>
    </row>
    <row r="16" spans="1:24" ht="54.75" customHeight="1" thickBot="1">
      <c r="A16" s="417" t="s">
        <v>47</v>
      </c>
      <c r="B16" s="418"/>
      <c r="C16" s="287">
        <v>69</v>
      </c>
      <c r="D16" s="287">
        <v>487</v>
      </c>
      <c r="E16" s="287">
        <v>4</v>
      </c>
      <c r="F16" s="287">
        <v>0</v>
      </c>
      <c r="G16" s="287">
        <v>3</v>
      </c>
      <c r="H16" s="287">
        <v>3</v>
      </c>
      <c r="I16" s="287">
        <v>6</v>
      </c>
      <c r="J16" s="287">
        <v>0</v>
      </c>
      <c r="K16" s="287">
        <v>4</v>
      </c>
      <c r="L16" s="287">
        <v>15</v>
      </c>
      <c r="M16" s="287">
        <v>27</v>
      </c>
      <c r="N16" s="287">
        <v>13</v>
      </c>
      <c r="O16" s="287">
        <v>3</v>
      </c>
      <c r="P16" s="287">
        <v>21</v>
      </c>
      <c r="Q16" s="287">
        <v>0</v>
      </c>
      <c r="R16" s="287">
        <v>1336</v>
      </c>
      <c r="S16" s="287">
        <v>13</v>
      </c>
      <c r="T16" s="287">
        <v>1</v>
      </c>
      <c r="U16" s="287">
        <v>0</v>
      </c>
      <c r="V16" s="287">
        <v>0</v>
      </c>
      <c r="W16" s="288">
        <v>918818</v>
      </c>
      <c r="X16" s="289">
        <f t="shared" si="0"/>
        <v>1991</v>
      </c>
    </row>
    <row r="17" spans="1:24" ht="54.75" customHeight="1" thickBot="1">
      <c r="A17" s="417" t="s">
        <v>182</v>
      </c>
      <c r="B17" s="418"/>
      <c r="C17" s="287">
        <v>24</v>
      </c>
      <c r="D17" s="287">
        <v>2</v>
      </c>
      <c r="E17" s="287">
        <v>7</v>
      </c>
      <c r="F17" s="287">
        <v>0</v>
      </c>
      <c r="G17" s="287">
        <v>1</v>
      </c>
      <c r="H17" s="287">
        <v>0</v>
      </c>
      <c r="I17" s="287">
        <v>1</v>
      </c>
      <c r="J17" s="287">
        <v>2</v>
      </c>
      <c r="K17" s="287">
        <v>4</v>
      </c>
      <c r="L17" s="287">
        <v>1</v>
      </c>
      <c r="M17" s="287">
        <v>42</v>
      </c>
      <c r="N17" s="287">
        <v>4</v>
      </c>
      <c r="O17" s="287">
        <v>2</v>
      </c>
      <c r="P17" s="287">
        <v>50</v>
      </c>
      <c r="Q17" s="287">
        <v>1</v>
      </c>
      <c r="R17" s="287">
        <v>2</v>
      </c>
      <c r="S17" s="287">
        <v>13</v>
      </c>
      <c r="T17" s="287">
        <v>3</v>
      </c>
      <c r="U17" s="287">
        <v>15</v>
      </c>
      <c r="V17" s="287">
        <v>0</v>
      </c>
      <c r="W17" s="288">
        <v>3164700</v>
      </c>
      <c r="X17" s="289">
        <f t="shared" si="0"/>
        <v>143</v>
      </c>
    </row>
    <row r="18" spans="1:24" ht="54.75" customHeight="1" thickBot="1">
      <c r="A18" s="415" t="s">
        <v>2</v>
      </c>
      <c r="B18" s="416"/>
      <c r="C18" s="290">
        <f aca="true" t="shared" si="1" ref="C18:W18">SUM(C5:C17)</f>
        <v>8940</v>
      </c>
      <c r="D18" s="290">
        <f t="shared" si="1"/>
        <v>2537</v>
      </c>
      <c r="E18" s="290">
        <f t="shared" si="1"/>
        <v>1312</v>
      </c>
      <c r="F18" s="290">
        <f t="shared" si="1"/>
        <v>121</v>
      </c>
      <c r="G18" s="290">
        <f t="shared" si="1"/>
        <v>191</v>
      </c>
      <c r="H18" s="290">
        <f t="shared" si="1"/>
        <v>106</v>
      </c>
      <c r="I18" s="290">
        <f t="shared" si="1"/>
        <v>280</v>
      </c>
      <c r="J18" s="290">
        <f t="shared" si="1"/>
        <v>81</v>
      </c>
      <c r="K18" s="290">
        <f t="shared" si="1"/>
        <v>227</v>
      </c>
      <c r="L18" s="290">
        <f t="shared" si="1"/>
        <v>284</v>
      </c>
      <c r="M18" s="290">
        <f t="shared" si="1"/>
        <v>5551</v>
      </c>
      <c r="N18" s="290">
        <f t="shared" si="1"/>
        <v>258</v>
      </c>
      <c r="O18" s="290">
        <f t="shared" si="1"/>
        <v>256</v>
      </c>
      <c r="P18" s="290">
        <f t="shared" si="1"/>
        <v>2046</v>
      </c>
      <c r="Q18" s="290">
        <f t="shared" si="1"/>
        <v>103</v>
      </c>
      <c r="R18" s="290">
        <f t="shared" si="1"/>
        <v>7178</v>
      </c>
      <c r="S18" s="290">
        <f t="shared" si="1"/>
        <v>855</v>
      </c>
      <c r="T18" s="290">
        <f t="shared" si="1"/>
        <v>291</v>
      </c>
      <c r="U18" s="290">
        <f t="shared" si="1"/>
        <v>130</v>
      </c>
      <c r="V18" s="290">
        <f t="shared" si="1"/>
        <v>21</v>
      </c>
      <c r="W18" s="290">
        <f t="shared" si="1"/>
        <v>91042731</v>
      </c>
      <c r="X18" s="291">
        <f t="shared" si="0"/>
        <v>29471</v>
      </c>
    </row>
    <row r="19" ht="30" customHeight="1" thickTop="1"/>
    <row r="20" ht="30" customHeight="1"/>
    <row r="21" ht="30" customHeight="1"/>
    <row r="22" ht="30" customHeight="1"/>
  </sheetData>
  <mergeCells count="37">
    <mergeCell ref="A1:X1"/>
    <mergeCell ref="A8:B8"/>
    <mergeCell ref="X3:X4"/>
    <mergeCell ref="J3:J4"/>
    <mergeCell ref="I3:I4"/>
    <mergeCell ref="H3:H4"/>
    <mergeCell ref="R3:R4"/>
    <mergeCell ref="W3:W4"/>
    <mergeCell ref="U3:V3"/>
    <mergeCell ref="O3:O4"/>
    <mergeCell ref="A9:B9"/>
    <mergeCell ref="A10:B10"/>
    <mergeCell ref="A7:B7"/>
    <mergeCell ref="S3:T3"/>
    <mergeCell ref="L3:L4"/>
    <mergeCell ref="C3:C4"/>
    <mergeCell ref="M3:M4"/>
    <mergeCell ref="A5:B5"/>
    <mergeCell ref="B3:B4"/>
    <mergeCell ref="K3:K4"/>
    <mergeCell ref="N3:N4"/>
    <mergeCell ref="Q3:Q4"/>
    <mergeCell ref="A11:B11"/>
    <mergeCell ref="A6:B6"/>
    <mergeCell ref="P3:P4"/>
    <mergeCell ref="A3:A4"/>
    <mergeCell ref="E3:E4"/>
    <mergeCell ref="D3:D4"/>
    <mergeCell ref="G3:G4"/>
    <mergeCell ref="F3:F4"/>
    <mergeCell ref="A18:B18"/>
    <mergeCell ref="A16:B16"/>
    <mergeCell ref="A12:B12"/>
    <mergeCell ref="A14:B14"/>
    <mergeCell ref="A15:B15"/>
    <mergeCell ref="A13:B13"/>
    <mergeCell ref="A17:B17"/>
  </mergeCells>
  <printOptions horizontalCentered="1" verticalCentered="1"/>
  <pageMargins left="0.16" right="0.1968503937007874" top="0.24" bottom="0.15748031496062992" header="0.17" footer="0.1968503937007874"/>
  <pageSetup fitToHeight="2" fitToWidth="2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7"/>
  <dimension ref="A1:N18"/>
  <sheetViews>
    <sheetView rightToLeft="1" workbookViewId="0" topLeftCell="A1">
      <selection activeCell="A18" sqref="A18"/>
    </sheetView>
  </sheetViews>
  <sheetFormatPr defaultColWidth="9.140625" defaultRowHeight="12.75"/>
  <cols>
    <col min="1" max="1" width="17.57421875" style="0" customWidth="1"/>
    <col min="2" max="14" width="10.7109375" style="0" customWidth="1"/>
    <col min="15" max="107" width="5.7109375" style="0" customWidth="1"/>
  </cols>
  <sheetData>
    <row r="1" spans="1:14" ht="23.25">
      <c r="A1" s="440" t="s">
        <v>191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2"/>
    </row>
    <row r="2" ht="16.5" thickBot="1">
      <c r="A2" s="174" t="s">
        <v>150</v>
      </c>
    </row>
    <row r="3" spans="1:14" ht="31.5" customHeight="1" thickTop="1">
      <c r="A3" s="63" t="s">
        <v>137</v>
      </c>
      <c r="B3" s="434" t="s">
        <v>138</v>
      </c>
      <c r="C3" s="436" t="s">
        <v>139</v>
      </c>
      <c r="D3" s="436" t="s">
        <v>140</v>
      </c>
      <c r="E3" s="436" t="s">
        <v>141</v>
      </c>
      <c r="F3" s="436" t="s">
        <v>142</v>
      </c>
      <c r="G3" s="436" t="s">
        <v>143</v>
      </c>
      <c r="H3" s="436" t="s">
        <v>144</v>
      </c>
      <c r="I3" s="436" t="s">
        <v>145</v>
      </c>
      <c r="J3" s="436" t="s">
        <v>146</v>
      </c>
      <c r="K3" s="436" t="s">
        <v>147</v>
      </c>
      <c r="L3" s="436" t="s">
        <v>148</v>
      </c>
      <c r="M3" s="436" t="s">
        <v>149</v>
      </c>
      <c r="N3" s="438" t="s">
        <v>2</v>
      </c>
    </row>
    <row r="4" spans="1:14" ht="31.5" customHeight="1" thickBot="1">
      <c r="A4" s="64" t="s">
        <v>178</v>
      </c>
      <c r="B4" s="435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9"/>
    </row>
    <row r="5" spans="1:14" ht="34.5" customHeight="1" thickBot="1" thickTop="1">
      <c r="A5" s="176" t="s">
        <v>76</v>
      </c>
      <c r="B5" s="197">
        <v>170</v>
      </c>
      <c r="C5" s="197">
        <v>325</v>
      </c>
      <c r="D5" s="197">
        <v>413</v>
      </c>
      <c r="E5" s="197">
        <v>417</v>
      </c>
      <c r="F5" s="197">
        <v>582</v>
      </c>
      <c r="G5" s="197">
        <v>792</v>
      </c>
      <c r="H5" s="197">
        <v>586</v>
      </c>
      <c r="I5" s="197">
        <v>606</v>
      </c>
      <c r="J5" s="197">
        <v>579</v>
      </c>
      <c r="K5" s="197">
        <v>604</v>
      </c>
      <c r="L5" s="197">
        <v>437</v>
      </c>
      <c r="M5" s="198">
        <v>361</v>
      </c>
      <c r="N5" s="209">
        <f>SUM(B5:M5)</f>
        <v>5872</v>
      </c>
    </row>
    <row r="6" spans="1:14" ht="34.5" customHeight="1" thickBot="1">
      <c r="A6" s="177" t="s">
        <v>77</v>
      </c>
      <c r="B6" s="197">
        <v>545</v>
      </c>
      <c r="C6" s="197">
        <v>495</v>
      </c>
      <c r="D6" s="197">
        <v>477</v>
      </c>
      <c r="E6" s="197">
        <v>423</v>
      </c>
      <c r="F6" s="197">
        <v>593</v>
      </c>
      <c r="G6" s="197">
        <v>727</v>
      </c>
      <c r="H6" s="197">
        <v>656</v>
      </c>
      <c r="I6" s="197">
        <v>648</v>
      </c>
      <c r="J6" s="197">
        <v>538</v>
      </c>
      <c r="K6" s="197">
        <v>493</v>
      </c>
      <c r="L6" s="197">
        <v>412</v>
      </c>
      <c r="M6" s="197">
        <v>450</v>
      </c>
      <c r="N6" s="209">
        <f aca="true" t="shared" si="0" ref="N6:N17">SUM(B6:M6)</f>
        <v>6457</v>
      </c>
    </row>
    <row r="7" spans="1:14" ht="34.5" customHeight="1" thickBot="1">
      <c r="A7" s="177" t="s">
        <v>78</v>
      </c>
      <c r="B7" s="199">
        <v>555</v>
      </c>
      <c r="C7" s="199">
        <v>509</v>
      </c>
      <c r="D7" s="199">
        <v>558</v>
      </c>
      <c r="E7" s="199">
        <v>452</v>
      </c>
      <c r="F7" s="199">
        <v>429</v>
      </c>
      <c r="G7" s="199">
        <v>649</v>
      </c>
      <c r="H7" s="199">
        <v>598</v>
      </c>
      <c r="I7" s="199">
        <v>550</v>
      </c>
      <c r="J7" s="199">
        <v>377</v>
      </c>
      <c r="K7" s="199">
        <v>464</v>
      </c>
      <c r="L7" s="199">
        <v>339</v>
      </c>
      <c r="M7" s="199">
        <v>455</v>
      </c>
      <c r="N7" s="209">
        <f t="shared" si="0"/>
        <v>5935</v>
      </c>
    </row>
    <row r="8" spans="1:14" ht="34.5" customHeight="1" thickBot="1">
      <c r="A8" s="177" t="s">
        <v>79</v>
      </c>
      <c r="B8" s="199">
        <v>107</v>
      </c>
      <c r="C8" s="199">
        <v>102</v>
      </c>
      <c r="D8" s="199">
        <v>94</v>
      </c>
      <c r="E8" s="199">
        <v>90</v>
      </c>
      <c r="F8" s="199">
        <v>123</v>
      </c>
      <c r="G8" s="199">
        <v>97</v>
      </c>
      <c r="H8" s="199">
        <v>87</v>
      </c>
      <c r="I8" s="199">
        <v>87</v>
      </c>
      <c r="J8" s="199">
        <v>66</v>
      </c>
      <c r="K8" s="199">
        <v>108</v>
      </c>
      <c r="L8" s="199">
        <v>63</v>
      </c>
      <c r="M8" s="199">
        <v>32</v>
      </c>
      <c r="N8" s="209">
        <f t="shared" si="0"/>
        <v>1056</v>
      </c>
    </row>
    <row r="9" spans="1:14" ht="34.5" customHeight="1" thickBot="1">
      <c r="A9" s="177" t="s">
        <v>80</v>
      </c>
      <c r="B9" s="199">
        <v>80</v>
      </c>
      <c r="C9" s="199">
        <v>100</v>
      </c>
      <c r="D9" s="199">
        <v>112</v>
      </c>
      <c r="E9" s="199">
        <v>116</v>
      </c>
      <c r="F9" s="199">
        <v>104</v>
      </c>
      <c r="G9" s="199">
        <v>125</v>
      </c>
      <c r="H9" s="199">
        <v>129</v>
      </c>
      <c r="I9" s="199">
        <v>120</v>
      </c>
      <c r="J9" s="199">
        <v>110</v>
      </c>
      <c r="K9" s="199">
        <v>106</v>
      </c>
      <c r="L9" s="199">
        <v>75</v>
      </c>
      <c r="M9" s="199">
        <v>85</v>
      </c>
      <c r="N9" s="209">
        <f t="shared" si="0"/>
        <v>1262</v>
      </c>
    </row>
    <row r="10" spans="1:14" ht="34.5" customHeight="1" thickBot="1">
      <c r="A10" s="177" t="s">
        <v>81</v>
      </c>
      <c r="B10" s="199">
        <v>189</v>
      </c>
      <c r="C10" s="199">
        <v>200</v>
      </c>
      <c r="D10" s="199">
        <v>164</v>
      </c>
      <c r="E10" s="199">
        <v>153</v>
      </c>
      <c r="F10" s="199">
        <v>189</v>
      </c>
      <c r="G10" s="199">
        <v>263</v>
      </c>
      <c r="H10" s="199">
        <v>223</v>
      </c>
      <c r="I10" s="199">
        <v>206</v>
      </c>
      <c r="J10" s="199">
        <v>200</v>
      </c>
      <c r="K10" s="199">
        <v>249</v>
      </c>
      <c r="L10" s="199">
        <v>172</v>
      </c>
      <c r="M10" s="199">
        <v>169</v>
      </c>
      <c r="N10" s="209">
        <f t="shared" si="0"/>
        <v>2377</v>
      </c>
    </row>
    <row r="11" spans="1:14" ht="34.5" customHeight="1" thickBot="1">
      <c r="A11" s="177" t="s">
        <v>82</v>
      </c>
      <c r="B11" s="197">
        <v>14</v>
      </c>
      <c r="C11" s="197">
        <v>16</v>
      </c>
      <c r="D11" s="197">
        <v>33</v>
      </c>
      <c r="E11" s="197">
        <v>21</v>
      </c>
      <c r="F11" s="197">
        <v>31</v>
      </c>
      <c r="G11" s="197">
        <v>33</v>
      </c>
      <c r="H11" s="197">
        <v>50</v>
      </c>
      <c r="I11" s="197">
        <v>40</v>
      </c>
      <c r="J11" s="197">
        <v>22</v>
      </c>
      <c r="K11" s="197">
        <v>32</v>
      </c>
      <c r="L11" s="197">
        <v>9</v>
      </c>
      <c r="M11" s="198">
        <v>11</v>
      </c>
      <c r="N11" s="209">
        <f t="shared" si="0"/>
        <v>312</v>
      </c>
    </row>
    <row r="12" spans="1:14" ht="34.5" customHeight="1" thickBot="1">
      <c r="A12" s="177" t="s">
        <v>83</v>
      </c>
      <c r="B12" s="197">
        <v>10</v>
      </c>
      <c r="C12" s="197">
        <v>71</v>
      </c>
      <c r="D12" s="197">
        <v>74</v>
      </c>
      <c r="E12" s="197">
        <v>58</v>
      </c>
      <c r="F12" s="197">
        <v>79</v>
      </c>
      <c r="G12" s="197">
        <v>88</v>
      </c>
      <c r="H12" s="197">
        <v>62</v>
      </c>
      <c r="I12" s="197">
        <v>97</v>
      </c>
      <c r="J12" s="197">
        <v>99</v>
      </c>
      <c r="K12" s="197">
        <v>113</v>
      </c>
      <c r="L12" s="197">
        <v>65</v>
      </c>
      <c r="M12" s="197">
        <v>29</v>
      </c>
      <c r="N12" s="209">
        <f>SUM(B12:M12)</f>
        <v>845</v>
      </c>
    </row>
    <row r="13" spans="1:14" ht="34.5" customHeight="1" thickBot="1">
      <c r="A13" s="177" t="s">
        <v>30</v>
      </c>
      <c r="B13" s="197">
        <v>81</v>
      </c>
      <c r="C13" s="197">
        <v>86</v>
      </c>
      <c r="D13" s="197">
        <v>106</v>
      </c>
      <c r="E13" s="197">
        <v>84</v>
      </c>
      <c r="F13" s="197">
        <v>104</v>
      </c>
      <c r="G13" s="197">
        <v>122</v>
      </c>
      <c r="H13" s="197">
        <v>95</v>
      </c>
      <c r="I13" s="197">
        <v>88</v>
      </c>
      <c r="J13" s="197">
        <v>90</v>
      </c>
      <c r="K13" s="197">
        <v>139</v>
      </c>
      <c r="L13" s="197">
        <v>74</v>
      </c>
      <c r="M13" s="197">
        <v>123</v>
      </c>
      <c r="N13" s="209">
        <f>SUM(B13:M13)</f>
        <v>1192</v>
      </c>
    </row>
    <row r="14" spans="1:14" ht="34.5" customHeight="1" thickBot="1">
      <c r="A14" s="177" t="s">
        <v>84</v>
      </c>
      <c r="B14" s="197">
        <v>135</v>
      </c>
      <c r="C14" s="197">
        <v>157</v>
      </c>
      <c r="D14" s="197">
        <v>123</v>
      </c>
      <c r="E14" s="197">
        <v>156</v>
      </c>
      <c r="F14" s="197">
        <v>150</v>
      </c>
      <c r="G14" s="197">
        <v>137</v>
      </c>
      <c r="H14" s="197">
        <v>84</v>
      </c>
      <c r="I14" s="197">
        <v>137</v>
      </c>
      <c r="J14" s="197">
        <v>122</v>
      </c>
      <c r="K14" s="197">
        <v>156</v>
      </c>
      <c r="L14" s="197">
        <v>125</v>
      </c>
      <c r="M14" s="197">
        <v>141</v>
      </c>
      <c r="N14" s="209">
        <f t="shared" si="0"/>
        <v>1623</v>
      </c>
    </row>
    <row r="15" spans="1:14" ht="34.5" customHeight="1" thickBot="1">
      <c r="A15" s="177" t="s">
        <v>85</v>
      </c>
      <c r="B15" s="199">
        <v>52</v>
      </c>
      <c r="C15" s="199">
        <v>80</v>
      </c>
      <c r="D15" s="199">
        <v>65</v>
      </c>
      <c r="E15" s="199">
        <v>83</v>
      </c>
      <c r="F15" s="199">
        <v>58</v>
      </c>
      <c r="G15" s="199">
        <v>90</v>
      </c>
      <c r="H15" s="199">
        <v>76</v>
      </c>
      <c r="I15" s="199">
        <v>42</v>
      </c>
      <c r="J15" s="199">
        <v>84</v>
      </c>
      <c r="K15" s="199">
        <v>40</v>
      </c>
      <c r="L15" s="199">
        <v>39</v>
      </c>
      <c r="M15" s="199">
        <v>69</v>
      </c>
      <c r="N15" s="209">
        <f t="shared" si="0"/>
        <v>778</v>
      </c>
    </row>
    <row r="16" spans="1:14" ht="34.5" customHeight="1" thickBot="1">
      <c r="A16" s="177" t="s">
        <v>86</v>
      </c>
      <c r="B16" s="199">
        <v>130</v>
      </c>
      <c r="C16" s="199">
        <v>164</v>
      </c>
      <c r="D16" s="199">
        <v>156</v>
      </c>
      <c r="E16" s="199">
        <v>115</v>
      </c>
      <c r="F16" s="199">
        <v>117</v>
      </c>
      <c r="G16" s="199">
        <v>155</v>
      </c>
      <c r="H16" s="199">
        <v>177</v>
      </c>
      <c r="I16" s="199">
        <v>124</v>
      </c>
      <c r="J16" s="199">
        <v>59</v>
      </c>
      <c r="K16" s="199">
        <v>84</v>
      </c>
      <c r="L16" s="199">
        <v>62</v>
      </c>
      <c r="M16" s="199">
        <v>66</v>
      </c>
      <c r="N16" s="209">
        <f t="shared" si="0"/>
        <v>1409</v>
      </c>
    </row>
    <row r="17" spans="1:14" ht="34.5" customHeight="1" thickBot="1">
      <c r="A17" s="178" t="s">
        <v>1</v>
      </c>
      <c r="B17" s="197">
        <v>18</v>
      </c>
      <c r="C17" s="197">
        <v>19</v>
      </c>
      <c r="D17" s="197">
        <v>17</v>
      </c>
      <c r="E17" s="197">
        <v>12</v>
      </c>
      <c r="F17" s="197">
        <v>13</v>
      </c>
      <c r="G17" s="197">
        <v>49</v>
      </c>
      <c r="H17" s="197">
        <v>49</v>
      </c>
      <c r="I17" s="197">
        <v>47</v>
      </c>
      <c r="J17" s="197">
        <v>41</v>
      </c>
      <c r="K17" s="197">
        <v>53</v>
      </c>
      <c r="L17" s="197">
        <v>29</v>
      </c>
      <c r="M17" s="197">
        <v>6</v>
      </c>
      <c r="N17" s="210">
        <f t="shared" si="0"/>
        <v>353</v>
      </c>
    </row>
    <row r="18" spans="1:14" ht="34.5" customHeight="1" thickBot="1" thickTop="1">
      <c r="A18" s="175" t="s">
        <v>2</v>
      </c>
      <c r="B18" s="211">
        <f>SUM(B5:B17)</f>
        <v>2086</v>
      </c>
      <c r="C18" s="211">
        <f aca="true" t="shared" si="1" ref="C18:M18">SUM(C5:C17)</f>
        <v>2324</v>
      </c>
      <c r="D18" s="211">
        <f t="shared" si="1"/>
        <v>2392</v>
      </c>
      <c r="E18" s="211">
        <f t="shared" si="1"/>
        <v>2180</v>
      </c>
      <c r="F18" s="211">
        <f t="shared" si="1"/>
        <v>2572</v>
      </c>
      <c r="G18" s="211">
        <f t="shared" si="1"/>
        <v>3327</v>
      </c>
      <c r="H18" s="211">
        <f t="shared" si="1"/>
        <v>2872</v>
      </c>
      <c r="I18" s="211">
        <f t="shared" si="1"/>
        <v>2792</v>
      </c>
      <c r="J18" s="211">
        <f t="shared" si="1"/>
        <v>2387</v>
      </c>
      <c r="K18" s="211">
        <f t="shared" si="1"/>
        <v>2641</v>
      </c>
      <c r="L18" s="211">
        <f t="shared" si="1"/>
        <v>1901</v>
      </c>
      <c r="M18" s="211">
        <f t="shared" si="1"/>
        <v>1997</v>
      </c>
      <c r="N18" s="212">
        <f>SUM(N5:N17)</f>
        <v>29471</v>
      </c>
    </row>
    <row r="19" ht="13.5" thickTop="1"/>
  </sheetData>
  <mergeCells count="14">
    <mergeCell ref="N3:N4"/>
    <mergeCell ref="A1:N1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 verticalCentered="1"/>
  <pageMargins left="0.13" right="0.44" top="0.4724409448818898" bottom="0.4330708661417323" header="0.5118110236220472" footer="0.5905511811023623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8"/>
  <dimension ref="A1:F21"/>
  <sheetViews>
    <sheetView rightToLeft="1" workbookViewId="0" topLeftCell="A1">
      <selection activeCell="D17" sqref="D17"/>
    </sheetView>
  </sheetViews>
  <sheetFormatPr defaultColWidth="9.140625" defaultRowHeight="12.75"/>
  <cols>
    <col min="2" max="2" width="17.8515625" style="0" customWidth="1"/>
    <col min="3" max="6" width="30.7109375" style="0" customWidth="1"/>
  </cols>
  <sheetData>
    <row r="1" spans="1:6" ht="26.25">
      <c r="A1" s="445" t="s">
        <v>192</v>
      </c>
      <c r="B1" s="445"/>
      <c r="C1" s="445"/>
      <c r="D1" s="445"/>
      <c r="E1" s="445"/>
      <c r="F1" s="445"/>
    </row>
    <row r="2" ht="16.5" thickBot="1">
      <c r="A2" s="179" t="s">
        <v>151</v>
      </c>
    </row>
    <row r="3" spans="1:6" ht="16.5" thickTop="1">
      <c r="A3" s="55"/>
      <c r="B3" s="56" t="s">
        <v>13</v>
      </c>
      <c r="C3" s="448" t="s">
        <v>180</v>
      </c>
      <c r="D3" s="448" t="s">
        <v>185</v>
      </c>
      <c r="E3" s="450" t="s">
        <v>7</v>
      </c>
      <c r="F3" s="443" t="s">
        <v>4</v>
      </c>
    </row>
    <row r="4" spans="1:6" ht="16.5" thickBot="1">
      <c r="A4" s="57" t="s">
        <v>89</v>
      </c>
      <c r="B4" s="58"/>
      <c r="C4" s="449"/>
      <c r="D4" s="449"/>
      <c r="E4" s="451"/>
      <c r="F4" s="444"/>
    </row>
    <row r="5" spans="1:6" ht="30" customHeight="1" thickTop="1">
      <c r="A5" s="458" t="s">
        <v>52</v>
      </c>
      <c r="B5" s="459"/>
      <c r="C5" s="157">
        <v>7431</v>
      </c>
      <c r="D5" s="157">
        <v>8940</v>
      </c>
      <c r="E5" s="73">
        <f>SUM(D5-C5)</f>
        <v>1509</v>
      </c>
      <c r="F5" s="74">
        <f>SUM(E5/C5)</f>
        <v>0.20306822769479208</v>
      </c>
    </row>
    <row r="6" spans="1:6" ht="30" customHeight="1">
      <c r="A6" s="452" t="s">
        <v>53</v>
      </c>
      <c r="B6" s="453"/>
      <c r="C6" s="158">
        <v>2169</v>
      </c>
      <c r="D6" s="158">
        <v>2537</v>
      </c>
      <c r="E6" s="76">
        <f aca="true" t="shared" si="0" ref="E6:E21">SUM(D6-C6)</f>
        <v>368</v>
      </c>
      <c r="F6" s="77">
        <f aca="true" t="shared" si="1" ref="F6:F21">SUM(E6/C6)</f>
        <v>0.16966343937298295</v>
      </c>
    </row>
    <row r="7" spans="1:6" ht="30" customHeight="1">
      <c r="A7" s="452" t="s">
        <v>54</v>
      </c>
      <c r="B7" s="453"/>
      <c r="C7" s="158">
        <v>1276</v>
      </c>
      <c r="D7" s="158">
        <v>1312</v>
      </c>
      <c r="E7" s="76">
        <f t="shared" si="0"/>
        <v>36</v>
      </c>
      <c r="F7" s="77">
        <f t="shared" si="1"/>
        <v>0.02821316614420063</v>
      </c>
    </row>
    <row r="8" spans="1:6" ht="30" customHeight="1">
      <c r="A8" s="456" t="s">
        <v>55</v>
      </c>
      <c r="B8" s="457"/>
      <c r="C8" s="158">
        <v>114</v>
      </c>
      <c r="D8" s="158">
        <v>121</v>
      </c>
      <c r="E8" s="76">
        <f t="shared" si="0"/>
        <v>7</v>
      </c>
      <c r="F8" s="77">
        <f t="shared" si="1"/>
        <v>0.06140350877192982</v>
      </c>
    </row>
    <row r="9" spans="1:6" ht="30" customHeight="1">
      <c r="A9" s="456" t="s">
        <v>56</v>
      </c>
      <c r="B9" s="457"/>
      <c r="C9" s="158">
        <v>181</v>
      </c>
      <c r="D9" s="158">
        <v>191</v>
      </c>
      <c r="E9" s="76">
        <f t="shared" si="0"/>
        <v>10</v>
      </c>
      <c r="F9" s="77">
        <f t="shared" si="1"/>
        <v>0.055248618784530384</v>
      </c>
    </row>
    <row r="10" spans="1:6" ht="30" customHeight="1">
      <c r="A10" s="456" t="s">
        <v>57</v>
      </c>
      <c r="B10" s="457"/>
      <c r="C10" s="158">
        <v>78</v>
      </c>
      <c r="D10" s="158">
        <v>106</v>
      </c>
      <c r="E10" s="76">
        <f t="shared" si="0"/>
        <v>28</v>
      </c>
      <c r="F10" s="77">
        <f t="shared" si="1"/>
        <v>0.358974358974359</v>
      </c>
    </row>
    <row r="11" spans="1:6" ht="30" customHeight="1">
      <c r="A11" s="456" t="s">
        <v>58</v>
      </c>
      <c r="B11" s="457"/>
      <c r="C11" s="158">
        <v>245</v>
      </c>
      <c r="D11" s="158">
        <v>280</v>
      </c>
      <c r="E11" s="76">
        <f t="shared" si="0"/>
        <v>35</v>
      </c>
      <c r="F11" s="77">
        <f t="shared" si="1"/>
        <v>0.14285714285714285</v>
      </c>
    </row>
    <row r="12" spans="1:6" ht="30" customHeight="1">
      <c r="A12" s="452" t="s">
        <v>59</v>
      </c>
      <c r="B12" s="453"/>
      <c r="C12" s="158">
        <v>82</v>
      </c>
      <c r="D12" s="158">
        <v>81</v>
      </c>
      <c r="E12" s="76">
        <f t="shared" si="0"/>
        <v>-1</v>
      </c>
      <c r="F12" s="77">
        <f t="shared" si="1"/>
        <v>-0.012195121951219513</v>
      </c>
    </row>
    <row r="13" spans="1:6" ht="30" customHeight="1">
      <c r="A13" s="452" t="s">
        <v>60</v>
      </c>
      <c r="B13" s="453"/>
      <c r="C13" s="158">
        <v>169</v>
      </c>
      <c r="D13" s="158">
        <v>227</v>
      </c>
      <c r="E13" s="76">
        <f t="shared" si="0"/>
        <v>58</v>
      </c>
      <c r="F13" s="77">
        <f t="shared" si="1"/>
        <v>0.3431952662721893</v>
      </c>
    </row>
    <row r="14" spans="1:6" ht="30" customHeight="1">
      <c r="A14" s="452" t="s">
        <v>61</v>
      </c>
      <c r="B14" s="453"/>
      <c r="C14" s="158">
        <v>225</v>
      </c>
      <c r="D14" s="158">
        <v>284</v>
      </c>
      <c r="E14" s="76">
        <f t="shared" si="0"/>
        <v>59</v>
      </c>
      <c r="F14" s="77">
        <f t="shared" si="1"/>
        <v>0.26222222222222225</v>
      </c>
    </row>
    <row r="15" spans="1:6" ht="30" customHeight="1">
      <c r="A15" s="452" t="s">
        <v>62</v>
      </c>
      <c r="B15" s="453"/>
      <c r="C15" s="158">
        <v>5115</v>
      </c>
      <c r="D15" s="158">
        <v>5551</v>
      </c>
      <c r="E15" s="76">
        <f t="shared" si="0"/>
        <v>436</v>
      </c>
      <c r="F15" s="77">
        <f t="shared" si="1"/>
        <v>0.08523949169110459</v>
      </c>
    </row>
    <row r="16" spans="1:6" ht="30" customHeight="1">
      <c r="A16" s="452" t="s">
        <v>63</v>
      </c>
      <c r="B16" s="453"/>
      <c r="C16" s="158">
        <v>249</v>
      </c>
      <c r="D16" s="158">
        <v>258</v>
      </c>
      <c r="E16" s="76">
        <f t="shared" si="0"/>
        <v>9</v>
      </c>
      <c r="F16" s="77">
        <f t="shared" si="1"/>
        <v>0.03614457831325301</v>
      </c>
    </row>
    <row r="17" spans="1:6" ht="30" customHeight="1">
      <c r="A17" s="452" t="s">
        <v>64</v>
      </c>
      <c r="B17" s="453"/>
      <c r="C17" s="158">
        <v>245</v>
      </c>
      <c r="D17" s="158">
        <v>256</v>
      </c>
      <c r="E17" s="76">
        <f t="shared" si="0"/>
        <v>11</v>
      </c>
      <c r="F17" s="77">
        <f t="shared" si="1"/>
        <v>0.044897959183673466</v>
      </c>
    </row>
    <row r="18" spans="1:6" ht="30" customHeight="1">
      <c r="A18" s="452" t="s">
        <v>65</v>
      </c>
      <c r="B18" s="453"/>
      <c r="C18" s="158">
        <v>1875</v>
      </c>
      <c r="D18" s="158">
        <v>2046</v>
      </c>
      <c r="E18" s="76">
        <f t="shared" si="0"/>
        <v>171</v>
      </c>
      <c r="F18" s="77">
        <f t="shared" si="1"/>
        <v>0.0912</v>
      </c>
    </row>
    <row r="19" spans="1:6" ht="30" customHeight="1">
      <c r="A19" s="452" t="s">
        <v>66</v>
      </c>
      <c r="B19" s="453"/>
      <c r="C19" s="158">
        <v>80</v>
      </c>
      <c r="D19" s="158">
        <v>103</v>
      </c>
      <c r="E19" s="76">
        <f t="shared" si="0"/>
        <v>23</v>
      </c>
      <c r="F19" s="77">
        <f t="shared" si="1"/>
        <v>0.2875</v>
      </c>
    </row>
    <row r="20" spans="1:6" ht="30" customHeight="1" thickBot="1">
      <c r="A20" s="454" t="s">
        <v>67</v>
      </c>
      <c r="B20" s="455"/>
      <c r="C20" s="158">
        <v>7456</v>
      </c>
      <c r="D20" s="158">
        <v>7178</v>
      </c>
      <c r="E20" s="78">
        <f t="shared" si="0"/>
        <v>-278</v>
      </c>
      <c r="F20" s="79">
        <f t="shared" si="1"/>
        <v>-0.037285407725321885</v>
      </c>
    </row>
    <row r="21" spans="1:6" ht="30" customHeight="1" thickBot="1" thickTop="1">
      <c r="A21" s="446" t="s">
        <v>2</v>
      </c>
      <c r="B21" s="447"/>
      <c r="C21" s="70">
        <f>SUM(C5:C20)</f>
        <v>26990</v>
      </c>
      <c r="D21" s="70">
        <f>SUM(D5:D20)</f>
        <v>29471</v>
      </c>
      <c r="E21" s="71">
        <f t="shared" si="0"/>
        <v>2481</v>
      </c>
      <c r="F21" s="245">
        <f t="shared" si="1"/>
        <v>0.09192293442015562</v>
      </c>
    </row>
    <row r="22" ht="13.5" thickTop="1"/>
  </sheetData>
  <mergeCells count="22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3:F4"/>
    <mergeCell ref="A1:F1"/>
    <mergeCell ref="A21:B21"/>
    <mergeCell ref="C3:C4"/>
    <mergeCell ref="D3:D4"/>
    <mergeCell ref="E3:E4"/>
    <mergeCell ref="A17:B17"/>
    <mergeCell ref="A18:B18"/>
    <mergeCell ref="A19:B19"/>
    <mergeCell ref="A20:B20"/>
  </mergeCells>
  <printOptions horizontalCentered="1" verticalCentered="1"/>
  <pageMargins left="0.69" right="0.47" top="0.5118110236220472" bottom="0.76" header="0.3937007874015748" footer="0.7086614173228347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2010-02-01T09:56:48Z</cp:lastPrinted>
  <dcterms:created xsi:type="dcterms:W3CDTF">2000-05-31T09:08:13Z</dcterms:created>
  <dcterms:modified xsi:type="dcterms:W3CDTF">2010-02-22T07:58:10Z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DVPPC2QZ6HHA-90-67</vt:lpwstr>
  </property>
  <property fmtid="{D5CDD505-2E9C-101B-9397-08002B2CF9AE}" pid="5" name="_dlc_DocIdItemGu">
    <vt:lpwstr>8e1747b8-4b95-4691-bf83-4bd1fa45014f</vt:lpwstr>
  </property>
  <property fmtid="{D5CDD505-2E9C-101B-9397-08002B2CF9AE}" pid="6" name="_dlc_DocIdU">
    <vt:lpwstr>http://cd-nic-spi-ap01/Ar/Safety/_layouts/DocIdRedir.aspx?ID=DVPPC2QZ6HHA-90-67, DVPPC2QZ6HHA-90-67</vt:lpwstr>
  </property>
</Properties>
</file>